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172.16.57.10\Datos\AAPP\Reclutamiento\PROCESOS EN CURSO\CLIENTES\INECO\2025\TASA REPOSICIÓN REPESCA\0. Documentos preparación\0.2 Declaración responsable\GODOY\"/>
    </mc:Choice>
  </mc:AlternateContent>
  <xr:revisionPtr revIDLastSave="0" documentId="13_ncr:1_{926C4FEE-38E7-459F-9A78-A753CF40AC95}" xr6:coauthVersionLast="47" xr6:coauthVersionMax="47" xr10:uidLastSave="{00000000-0000-0000-0000-000000000000}"/>
  <workbookProtection workbookAlgorithmName="SHA-512" workbookHashValue="xFFKqhfyLDcDKQ0Gp28IsekNsvq7iIP0OCvmnrW891FpaAQ8pQoY8cwiQpYWzofQlOZnl9MgfOpVdx+lyJmPkA==" workbookSaltValue="BCds/3V615zGYImGMsm1RA==" workbookSpinCount="100000" lockStructure="1"/>
  <bookViews>
    <workbookView xWindow="-108" yWindow="-108" windowWidth="23256" windowHeight="12576" xr2:uid="{00000000-000D-0000-FFFF-FFFF00000000}"/>
  </bookViews>
  <sheets>
    <sheet name="Declaración responsable" sheetId="10" r:id="rId1"/>
    <sheet name="Listado Puestos Repesca (REQ)"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'Listado Puestos Repesca (REQ)'!$A$1:$F$116</definedName>
    <definedName name="_xlnm._FilterDatabase">#REF!</definedName>
    <definedName name="_xlnm.Print_Area" localSheetId="0">'Declaración responsable'!$A$1:$L$82</definedName>
    <definedName name="_xlnm.Print_Area" localSheetId="1">'Listado Puestos Repesca (REQ)'!$A$1:$E$1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'Listado Puestos Repesca (REQ)'!$1:$1048576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'Listado Puestos Repesca (REQ)'!$1:$1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<sst xmlns="http://schemas.openxmlformats.org/spreadsheetml/2006/main" count="762" uniqueCount="438">
  <si>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</si>
  <si>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</si>
  <si>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</si>
  <si>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</si>
  <si>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</si>
  <si>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</si>
  <si>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</si>
  <si>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</si>
  <si>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</si>
  <si>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</si>
  <si>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</si>
  <si>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</si>
  <si>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</si>
  <si>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</si>
  <si>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</si>
  <si>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</si>
  <si>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</si>
  <si>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</si>
  <si>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</si>
  <si>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</si>
  <si>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</si>
  <si>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</si>
  <si>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</si>
  <si>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</si>
  <si>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</si>
  <si>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</si>
  <si>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</si>
  <si>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</si>
  <si>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</si>
  <si>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</si>
  <si>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</si>
  <si>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</si>
  <si>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</si>
  <si>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</si>
  <si>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</si>
  <si>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</si>
  <si>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</si>
  <si>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</si>
  <si>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</si>
  <si>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</si>
  <si>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</si>
  <si>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</si>
  <si>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</si>
  <si>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</si>
  <si>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</si>
  <si>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</si>
  <si>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</si>
  <si>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</si>
  <si>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</si>
  <si>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</si>
  <si>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</si>
  <si>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</si>
  <si>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</si>
  <si>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</si>
  <si>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</si>
  <si>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</si>
  <si>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</si>
  <si>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</si>
  <si>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</si>
  <si>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</si>
  <si>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</si>
  <si>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</si>
  <si>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</si>
  <si>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</si>
  <si>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</si>
  <si>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Valencia</t>
  </si>
  <si>
    <t>G. ECONOMÍA Y POLÍTICA DEL TRANSPORTE</t>
  </si>
  <si>
    <t>G. MEDIO AMBIENTE Y TERRITORIO</t>
  </si>
  <si>
    <t>G. ADMINISTRACIÓN JUDICIAL ELECTRÓNICA</t>
  </si>
  <si>
    <t>Asturias</t>
  </si>
  <si>
    <t>G. EXPLOTACIÓN Y SOPORTE TI</t>
  </si>
  <si>
    <t>Zaragoza</t>
  </si>
  <si>
    <t>G. CONSERVACIÓN DE CARRETERAS Y TECNOLOGÍA DE VÍA</t>
  </si>
  <si>
    <t>Asistente 3</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</si>
  <si>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</si>
  <si>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</si>
  <si>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</si>
  <si>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</si>
  <si>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</si>
  <si>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</si>
  <si>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</si>
  <si>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Lugo</t>
  </si>
  <si>
    <t>G. OPERACIÓN E INSPECCIÓN</t>
  </si>
  <si>
    <t>G. PROYECTOS DE CARRETERAS</t>
  </si>
  <si>
    <t>G. PROYECTOS SINGULARES</t>
  </si>
  <si>
    <t>G. SEGURIDAD TERRESTRE Y PROTECCIÓN CIVIL</t>
  </si>
  <si>
    <t>León</t>
  </si>
  <si>
    <t>X</t>
  </si>
  <si>
    <t>de 2025.</t>
  </si>
  <si>
    <t>Gerente 3</t>
  </si>
  <si>
    <t>Málaga</t>
  </si>
  <si>
    <t>Soporte para mantenimiento de obras ferroviarias de infraestructura y vía</t>
  </si>
  <si>
    <t>Técnico/a de obras ferroviarias</t>
  </si>
  <si>
    <t>Vizcaya</t>
  </si>
  <si>
    <t>G. ASISTENCIAS TÉCNICAS FERROVIARIAS</t>
  </si>
  <si>
    <t>G. INGENIERÍA DIGITAL Y BIM</t>
  </si>
  <si>
    <t>G. MATERIAL RODANTE Y LÍNEA AÉREA DE CONTACTO</t>
  </si>
  <si>
    <t>G. SISTEMAS AEROPORTUARIOS Y ENERGÍA</t>
  </si>
  <si>
    <t>Técnico/a especialista en geología y geotecnia</t>
  </si>
  <si>
    <t>Técnico/a de AT/DO a obras. Seguridad Física (Security)</t>
  </si>
  <si>
    <t>Técnico/a de mantenimiento de instalaciones de suministro de energía eléctrica a la tracción ferroviaria AV</t>
  </si>
  <si>
    <t>G. OBRAS DE EDIFICACIÓN</t>
  </si>
  <si>
    <t>-</t>
  </si>
  <si>
    <t>A Coruña</t>
  </si>
  <si>
    <t>Burgos</t>
  </si>
  <si>
    <t>G. CAMBIO CLIMÁTICO Y TRANSICIÓN ENERGÉTICA</t>
  </si>
  <si>
    <t>Analista Funcional Aplicaciones Web</t>
  </si>
  <si>
    <t>Jefe/a de Proyecto Iniciativas de Desarrollo TI</t>
  </si>
  <si>
    <t>G. EXPROPIACIONES</t>
  </si>
  <si>
    <t>G. PROYECTOS DE EDIFICACIÓN</t>
  </si>
  <si>
    <t>G. COORDINACIÓN PERSONAL APOYO AGE</t>
  </si>
  <si>
    <t>G. PROYECTOS FERROVIARIOS</t>
  </si>
  <si>
    <t>Técnico/a de Edificación</t>
  </si>
  <si>
    <t>Almería</t>
  </si>
  <si>
    <t>Vigilante en Obras de Línea Aérea de Contacto</t>
  </si>
  <si>
    <t>G. SEÑALIZACIÓN FERROVIARIA</t>
  </si>
  <si>
    <t>G. TELECOMUNICACIONES TERRESTRES</t>
  </si>
  <si>
    <t>Vigilante de Telecomunicaciones</t>
  </si>
  <si>
    <t>Técnico/a de Selección</t>
  </si>
  <si>
    <t>G. SELECCIÓN Y ATRACCIÓN DEL TALENTO</t>
  </si>
  <si>
    <t>- La fecha a considerar para la valoración de los méritos será la fecha de finalización del plazo de presentación de solicitudes (16/09/2025).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17/09/2020 deberá indicar esta fecha en la columna "Fecha desde", dado que solo se valorarán los últimos 5 años. 
- En caso de que la persona mantenga vinculación laboral a fecha de finalización de plazo de solicitudes (16/09/2025),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</si>
  <si>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9 de septiembre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</si>
  <si>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TR-R-EXO-001</t>
  </si>
  <si>
    <t>Técnico/a de comunicación</t>
  </si>
  <si>
    <t>G. SERVICIOS CORPORATIVOS APOYO CLIENTE</t>
  </si>
  <si>
    <t xml:space="preserve">Al menos 15 años de experiencia en el sector de la comunicación.
Al menos 2 años de experiencia de Administraciones/organismos públicos.
Formación específica en Community Management con una duración mínima de 250h.					
</t>
  </si>
  <si>
    <t>TR-R-EXO-002</t>
  </si>
  <si>
    <t>Técnico/a de Telecomunicaciones</t>
  </si>
  <si>
    <t xml:space="preserve">Al menos 10 años de experiencia laboral.
Al menos 10 años de experiencia en el sector de las telecomunicaciones.
Al menos de 5 años de experiencia en el uso de GIS.
Formación específica en GIS con una duración mínima de 100h.				
</t>
  </si>
  <si>
    <t>TR-R-EXO-003</t>
  </si>
  <si>
    <t>Técnico/a de Tramitación de Expedientes</t>
  </si>
  <si>
    <t xml:space="preserve">Más de 4 años de experiencia global.
Más de 2 años de experiencia laboral en administraciones públicas.
Más de 1 año de experiencia en todas las funciones descritas en el punto 1.14.					
</t>
  </si>
  <si>
    <t>TR-R-EXO-007</t>
  </si>
  <si>
    <t>Apoyo administrativo en áreas del Servicio Público de Justicia</t>
  </si>
  <si>
    <t>G. SERVICIOS SOPORTE CLIENTE ADMINISTRACIÓN</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</si>
  <si>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apoyo a la sección de fiscales o seguimiento de procesos selectivos.				
</t>
  </si>
  <si>
    <t>TR-R-EXO-008</t>
  </si>
  <si>
    <t>Administrativo/a de apoyo en áreas del sector de carreteras</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</si>
  <si>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				
</t>
  </si>
  <si>
    <t>TR-R-EXO-009</t>
  </si>
  <si>
    <t>Castellón</t>
  </si>
  <si>
    <t>TR-R-EXO-004</t>
  </si>
  <si>
    <t>Apoyo administrativo en el sector ferroviario</t>
  </si>
  <si>
    <t>G. SERVICIOS SOPORTE CLIENTE FERROVIARIO</t>
  </si>
  <si>
    <t xml:space="preserve">Al menos 1 año de experiencia en el desarrollo de las funciones indicadas en el apartado 1.14.
Al menos 1 año de experiencia global en el sector de la Ingeniería y/o Consultoría del Transporte.
Al menos 1 año de experiencia en apoyo administrativo en oficina del cliente.
Al menos 1 año de experiencia en la utilización de Metodología BIM.					
</t>
  </si>
  <si>
    <t>TR-R-EXO-005</t>
  </si>
  <si>
    <t>Apoyo administrativo en la gestión de expedientes de obras, servicios y suministros en el sector ferroviario</t>
  </si>
  <si>
    <t xml:space="preserve">Al menos 1 año en el desarrollo de las funciones indicadas en el apartado 1.14.
Al menos1 año de experiencia global en el sector de la Ingeniería y/o Consultoría del Transporte.
Al menos 1 año de experiencia en apoyo administrativo en oficina del cliente.
Al menos 1 año de experiencia en la utilización del programa SAP para la gestión de expedientes de contratación.					
</t>
  </si>
  <si>
    <t>TR-R-EXO-006</t>
  </si>
  <si>
    <t>Apoyo de secretariado en el sector ferroviario</t>
  </si>
  <si>
    <t xml:space="preserve">Experiencia de al menos 1 año en el desarrollo de las funciones indicadas en el apartado 1.14.
Al menos 1 año de experiencia global en el sector de la Ingeniería y/o Consultoría del Transporte.
Al menos 1 año de experiencia en apoyo como secretaria de Dirección en oficina del cliente.
Experiencia de al menos 1 año en gestión de documentación relacionada con el sector ferroviario.				
</t>
  </si>
  <si>
    <t>TR-R-EXO-010</t>
  </si>
  <si>
    <t>Topógrafo/a especializado en carreteras y cartografía</t>
  </si>
  <si>
    <t xml:space="preserve">Al menos 2 años trabajando en GIS.
Al menos 1 año trabajando con alguno de los siguientes programas: AutoCAD, Civil 3D.				
</t>
  </si>
  <si>
    <t>TR-R-EXO-011</t>
  </si>
  <si>
    <t>Delineante en obra ferroviaria</t>
  </si>
  <si>
    <t xml:space="preserve">Formación en diseño cartográfico 3D con tecnología LIDAR.
Formación en Diseño y Modificación de planos en 2D y 3D.
Formación Autodesk 3D Max Studio (Intermedio).					
</t>
  </si>
  <si>
    <t>TR-R-EXO-12</t>
  </si>
  <si>
    <t>Catalogador/a Patrimonio ferroviario</t>
  </si>
  <si>
    <t xml:space="preserve">Formación en Excel u Oracle.
Formación en presentación de la información, herramientas de visualización e infografías.					
</t>
  </si>
  <si>
    <t>TR-R-ECE-007</t>
  </si>
  <si>
    <t>Técnico/a especialista en cambio climático</t>
  </si>
  <si>
    <t xml:space="preserve">Al menos 2 años de experiencia profesional global desde el año de Titulación referida en el apartado 2.1.
Al menos 1 año de experiencia en análisis de emisiones (contaminantes y/o gases de efecto invernadero).
Al menos 1 año de experiencia en infraestructuras del transporte.
"					
</t>
  </si>
  <si>
    <t>TR-R-ECE-008</t>
  </si>
  <si>
    <t>Técnico/a de consultoría jurídica</t>
  </si>
  <si>
    <t xml:space="preserve">Al menos 5 años de experiencia profesional global desde el año de Titulación referida en el apartado 2.1.
Al menos 4 años de experiencia global en el sector de la Ingeniería/ Consultoría del Transporte.
Al menos 2 años de experiencia en Derecho Administrativo y en el sector Público.
Al menos 2 años de experiencia en las funciones descritas en el apartado 1.14, dentro del sector de las infraestructuras y servicios de transporte.				
</t>
  </si>
  <si>
    <t>TR-R-ECE-009</t>
  </si>
  <si>
    <t>Técnico/a especialista en sistemas de información geográfica</t>
  </si>
  <si>
    <t xml:space="preserve">Al menos 5 años de experiencia profesional global desde el año de Titulación referida en el apartado 2.1.
Al menos 1 año de experiencia en GIS aplicado a consultoría del transporte.
</t>
  </si>
  <si>
    <t>TR-R-ECE-010</t>
  </si>
  <si>
    <t>Técnico/a especialista en contaminación acústica</t>
  </si>
  <si>
    <t xml:space="preserve">Al menos 2 años de experiencia profesional global desde el año de Titulación referida en el apartado 2.1.
Al menos 1 año de experiencia en contaminación acústica en el ámbito de las infraestructuras del transporte. 
Al menos 1 año de experiencia manejando CadnaA.
"					
</t>
  </si>
  <si>
    <t>TR-R-ECE-011</t>
  </si>
  <si>
    <t xml:space="preserve">Formación específica en sistemas de información geográfica. </t>
  </si>
  <si>
    <t>TR-R-ECE-001</t>
  </si>
  <si>
    <t>Técnico/a arquitecto de proyectos de gestión de subvenciones</t>
  </si>
  <si>
    <t>G. SUBVENCIONES EN INFRAESTRUCTURAS</t>
  </si>
  <si>
    <t xml:space="preserve">Al menos 5 años de experiencia profesional global desde el año de Titulación referida en el apartado 2.1. 
Al menos 3 años de experiencia en proyectos para administraciones públicas en los ámbitos de arquitectura y/o renovación y/o regeneración urbana.
Al menos 2 años de experiencia en las funciones específicas.					
</t>
  </si>
  <si>
    <t>TR-R-ECE-002</t>
  </si>
  <si>
    <t>Consultor/a economista de proyectos de gestión de subvenciones</t>
  </si>
  <si>
    <t xml:space="preserve">"
Al menos 5 años de experiencia profesional global desde el año de Titulación referida en el apartado 2.1. 
Al menos 4 años de experiencia en consultoría económica, en proyectos para la administración pública. 
Al menos 3 años de experiencia en las funciones específicas.				
</t>
  </si>
  <si>
    <t>TR-R-ECE-003</t>
  </si>
  <si>
    <t>Técnico/a de soporte económico y planificación de proyectos de gestión de subvenciones</t>
  </si>
  <si>
    <t xml:space="preserve">Al menos 5 años de experiencia profesional global desde el año de Titulación referida en el apartado 2.1. 
Al menos 3 años de experiencia en control, seguimiento y planificación económica.
Al menos 1 año de experiencia en las funciones específicas.					
</t>
  </si>
  <si>
    <t>TR-R-ECE-004</t>
  </si>
  <si>
    <t>Consultor/a economista de gestión de subvenciones en infraestructuras</t>
  </si>
  <si>
    <t xml:space="preserve">Al menos 2 años de experiencia profesional global desde el año de Titulación referida en el apartado 2.1.
Al menos 1 año de experiencia en las funciones específicas.					
</t>
  </si>
  <si>
    <t>TR-R-ECE-005</t>
  </si>
  <si>
    <t>Consultor/a para soporte técnico en subvenciones para infraestructuras terrestres</t>
  </si>
  <si>
    <t xml:space="preserve">Al menos 5 años de experiencia profesional global desde el año de Titulación referida en el apartado 2.1. 
Al menos 2 años de experiencia en las funciones específicas.				
</t>
  </si>
  <si>
    <t>TR-R-ECE-006</t>
  </si>
  <si>
    <t>Administrativo/a de apoyo de proyectos de subvenciones</t>
  </si>
  <si>
    <t xml:space="preserve">"
Al menos 2 años de experiencia realizando las funciones específicas.					
</t>
  </si>
  <si>
    <t>TR-R-ECS-001</t>
  </si>
  <si>
    <t>Gestor/a de Equipo de Área (GEA) ámbito Portales Web</t>
  </si>
  <si>
    <t xml:space="preserve">Al menos 6 años de experiencia en la gestión integral de proyectos TI para el desarrollo de soluciones incluyendo la definición de objetivos, creación de soluciones, delimitación de alcances, planificación, seguimiento del plan de proyecto e interlocución con el cliente.
Al menos 6 años de experiencia realizando tareas de coordinación global de Equipos, gestión de la demanda.
Al menos 6 años de experiencia realizando tareas de coordinación y gestión de proyectos de transformación digital.
Al menos 1 año de experiencia liderando actividades de gestión, análisis, diseño técnico e implementación de necesidades funcionales en entornos digitales judiciales bajo tecnología Liferay para el desarrollo de iniciativas enmarcadas en el ámbito de portales web.
Al menos 1 año de experiencia en la gestión y liderazgo de proyectos de migración tecnológica de sharepoint a Liferay realizando actividades de planificación, coordinación de equipos e interlocución con el cliente para la modernización de sistemas.
"					
</t>
  </si>
  <si>
    <t>TR-R-ECS-005</t>
  </si>
  <si>
    <t xml:space="preserve">Al menos 6 años de experiencia en la gestión integral de proyectos TI para el desarrollo de soluciones: definición, creación, alcance, planificación, seguimiento del plan de proyecto e interlocución con el cliente.
Al menos 6 años de experiencia realizando tareas de coordinación de Equipos.
Al menos 6 años de experiencia realizando tareas de coordinación de implantaciones.
Al menos 1 año de experiencia liderando actividades de análisis, diseño técnico e implementación de necesidades funcionales bajo tecnología Liferay para el desarrollo de iniciativas de portales web relativas a la mejora de la accesibilidad, interoperabilidad y gestión de trámites judiciales digitales.
Al menos 1 año de experiencia gestionando proyectos para la mejora de la interoperabilidad entre sistemas judiciales liderando iniciativas de integración tecnológica de comunidades autónomas con competencias transferidas en el marco de Comités Técnicos Estatales.					
</t>
  </si>
  <si>
    <t>TR-R-ECS-009</t>
  </si>
  <si>
    <t>Analista Programador Frontend Vue.js desarrollo Aplicaciones Web</t>
  </si>
  <si>
    <t xml:space="preserve">Al menos 5 años de experiencia en el desarrollo, refactorización y mantenimiento de aplicaciones web frontend utilizando tecnologia Vue.js.
Al menos 1 año de experiencia en el desarrollo de proyectos para la transformación digital del sector judicial.
Al menos 5 años de experiencia en la resolución de incidencias e implementación de mejoras en aplicaciones web frontend desarrolladas en tecnología. Vue.js
Al menos 1 año de experiencia en el desarrollo de Proyectos con el siguiente contexto tecnológico:  VUE.js, javascript, servicios web y java (spring framework).				
</t>
  </si>
  <si>
    <t>TR-R-ECS-012</t>
  </si>
  <si>
    <t>Analista Funcional Portales Web</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</si>
  <si>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en proyectos vinculados con el sector público. 
Al menos 1 año de experiencia realizando actividades relativas a la definición y documentación de requisitos funcionales, elaboración de análisis funcional, casos de uso y casos de prueba para el desarrollo de iniciativas de portales web.
Al menos 1 año de experiencia realizando actividades para la toma de requisitos y análisis funcional en proyectos de migración tecnológica de portales institucionales de Sharepoint a Liferay para la modernización de sistemas en el sector judicial.					
</t>
  </si>
  <si>
    <t>TR-R-ECS-015</t>
  </si>
  <si>
    <t xml:space="preserve">Al menos 4 años de experiencia en la definición de los requisitos directamente con el cliente, Análisis funcional y diseño para desarrollos.
Al menos 4 años de experiencia en la elaboración de documentación funcional y técnica en el ámbito de proyectos de desarrollo TI.
Al menos 4 años de experiencia en el ciclo de pruebas de los desarrollos realizados.
Al menos 4 años de experiencia realizando tareas para la gestión, seguimiento y resolución de incidencias.
Al menos 2 años de experiencia realizando actividades relativas a la definición y documentación de requisitos funcionales, elaboración de análisis funcionales enmarcados en el sector judicial, así como casos de uso y casos de prueba para el desarrollo de proyectos TI relacionados con sistemas para el acceso centralizado y autentificación de usuarios, así como tramitación electrónica de procedimientos.
</t>
  </si>
  <si>
    <t>TR-R-ECS-017</t>
  </si>
  <si>
    <t>Analista Funcional Comunicaciones Electrónicas</t>
  </si>
  <si>
    <t xml:space="preserve">Al menos 5 años de experiencia en la definición de requisitos, análisis funcional y diseño de aplicaciones web, alineando las soluciones con las necesidades identificadas junto al cliente.
Al menos 5 años de experiencia en la elaboración de documentación funcional y técnica en el ámbito de proyectos de desarrollo TI, incluyendo casos de uso, diagramas de procesos y especificaciones funcionales.
Al menos 2 años de experiencia en la planificación y ejecución de pruebas funcionales e integrales para desarrollos de software, validando su correcto funcionamiento mediante el uso de tecnologías como servicios web SOAP y REST.
Al menos 2 años de experiencia en el desarrollo de proyectos para la transformación digital en el ámbito de aplicativos de comunicaciones electrónicas judiciales, analizando el funcionamiento de sistemas existentes para diseñar y validar nuevas soluciones.
Al menos 2 años de experiencia en la elaboración de presentaciones y documentación de apoyo para procesos de prueba y validación, facilitando la comprensión del flujo funcional y técnico a otros equipos implicados.				
</t>
  </si>
  <si>
    <t>TR-R-ECS-018</t>
  </si>
  <si>
    <t>Experto/a Desarrollo Comunicaciones Electrónicas</t>
  </si>
  <si>
    <t xml:space="preserve">Al menos 6 años de experiencia en funciones de análisis funcional y técnico en proyectos de gran escala, incluyendo áreas como arquitectura de procesos y calidad de software.
Al menos 5 años de experiencia profesional en proyectos vinculados con el sector público. 
Al menos 6 años de experiencia en herramientas de integración continua y arquitectura como Swagger, Docker, Kubernetes, Jenkins, Enterprise Architect.
Al menos 6 años de experiencia en desarrollo con Java y J2EE, incluyendo frameworks como Spring, Struts, Hibernate, Ibatis y tecnologías como EJB, JPA, JMS, Junit, Maven, Sonar así como bases de datos  Oracle, DB2, PostgreSQL, MariaDB y PL/SQL.
Al menos 6 años de experiencia en gestión de certificados digitales y firma electrónica, incluyendo el uso de @Firma y plataformas autonómicas.
Al menos 1 año de experiencia realizando actividades de desarrollo de software para sistemas de comunicaciones electrónicas judiciales en el ámbito de la administración pública, participando en la implementación de soluciones orientadas a la mejora de servicios digitales.				
</t>
  </si>
  <si>
    <t>TR-R-ECS-019</t>
  </si>
  <si>
    <t>Analista Java desarrollo Aplicaciones Web</t>
  </si>
  <si>
    <t xml:space="preserve">Al menos 3 años de experiencia realizando actividades de Análisis y Desarrollo Backend en proyectos de migración tecnológica sobre arquitecturas optimizadas para la tramitación Procesal.
Al menos 3 años de experiencia realizando actividades de desarrollo sobre arquitecturas de microservicios desplegadas en infraestructura Kubernetes (Gateway, Istio, Cloud Config, Swagger, Kibana, Grafana).
Al menos 3 años de experiencia realizando actividades para la validación y pruebas unitarias y de integración en proyectos tecnológicos enmarcados en un contexto funcional relativo a la Gestión Procesal.
Al menos 3 años de experiencia realizando actividades de desarrollo Backend con tecnología Java (Spring Boot).
Al menos 1 año de experiencia realizando actividades de desarrollo con BD Oracle y MongoDB.
Al menos 3 años de experiencia profesional en proyectos de desarrollo de aplicaciones en la Administración Pública.				
</t>
  </si>
  <si>
    <t>TR-R-ECS-020</t>
  </si>
  <si>
    <t xml:space="preserve">Al menos 5 años de experiencia realizando actividades de toma de requisitos, análisis técnico, análisis funcional y seguimiento de la puesta en producción en proyectos TI del sector público.
Al menos 5 años de experiencia realizando actividades de Desarrollo y mantenimiento de aplicaciones Java orientadas a la mejora de servicios digitales del sector público.
Al menos 2 años de experiencia en la elaboración de documentación técnica, incluyendo manuales de instalación, explotación y especificaciones funcionales.
Al menos 2 años de experiencia realizando actividades para la gestión y resolución de incidencias.
Al menos 2 años de experiencia realizando actividades para el desarrollo de proyectos TI orientados a facilitar la interoperabilidad entre las Administraciones Publicas y la Administración de Justicia, asegurando el intercambio eficiente de información en procesos de tramitación digital.				
</t>
  </si>
  <si>
    <t>TR-R-ECS-002</t>
  </si>
  <si>
    <t>Consultor/a SAP Área financiera, tesorería y contabilidad analítica</t>
  </si>
  <si>
    <t xml:space="preserve">Al menos 10 años de experiencia liderando proyectos de mantenimiento de SAP FI-CO.
Al menos 10 años de experiencia profesional con los módulos de SAP de Gestión económica de contratos, Almacenes y tesorería.
Al menos 10 años de experiencia profesional en integraciones de SAP con aplicaciones externas.
Al menos 10 años de experiencia profesional en el sector público.
Al menos 10 años de experiencia profesional con procesos ETL para mantenimiento de BBDD.					
</t>
  </si>
  <si>
    <t>TR-R-ECS-006</t>
  </si>
  <si>
    <t xml:space="preserve">Consultor/a Seguridad Perimetral </t>
  </si>
  <si>
    <t xml:space="preserve">Al menos 10 años de experiencia profesional en soporte de sistemas de comunicaciones y redes.
Al menos 10 años de experiencia profesional como responsable de los equipos de soporte de sistemas y redes.
Al menos 10 años de experiencia profesional en actividades relacionadas con los equipos e infraestructura de sistemas de comunicaciones. 
Al menos 3 años de experiencia profesional en diseño, implementación y mantenimiento de Centros de Proceso de Datos (CPD).
Al menos 2 años como coordinador y gestor de servicios técnicos en entornos críticos (24x7x365).				
</t>
  </si>
  <si>
    <t>TR-R-ECS-010</t>
  </si>
  <si>
    <t>Técnico/a de detección y respuesta a incidentes</t>
  </si>
  <si>
    <t xml:space="preserve">Al menos 3 años de experiencia profesional en correlación, monitorización y análisis avanzado usando plataformas SIEM/XDR como Microsoft Sentinel, Defender y Copilot for Security, incluyendo integración de fuentes críticas (SAP, F5, Palo Alto) y automatización con Logic Apps.
Al menos 3 años de experiencia profesional en gestión integral de incidentes de ciberseguridad, desde detección y análisis de vectores de entrada hasta contención, mitigación y evaluación de impacto en activos.
Al menos 3 años de experiencia profesional en elaboración de informes técnicos y ejecutivos (incluyendo cuadros de mando, métricas y análisis profundo de incidentes) para facilitar la toma de decisiones estratégicas.
Al menos 3 años de experiencia profesional en threat hunting proactivo, desarrollo y ajuste de reglas de detección, con validación continua en entornos de laboratorio mediante herramientas BAS (Breach and Attack Simulation).
Al menos 3 años de experiencia profesional en el uso de herramientas del CCN‑CERT como REYES, LUCÍA y microCLAUDIA para apoyar capacidades de interoperabilidad, gestión de tickets y defensa frente a ransomware.				
</t>
  </si>
  <si>
    <t>TR-R-ECS-013</t>
  </si>
  <si>
    <t>Técnico/a jurídico/a en Unidad de Tratamiento Documental</t>
  </si>
  <si>
    <t xml:space="preserve"> Al menos 5 años de experiencia profesional en el ámbito del derecho.
 Al menos 5 años de experiencia profesional en litigación procesal (civil, penal y administrativo) y asesoramiento jurídico-fiscal.
 Al menos 1 año de experiencia profesional en aplicación de Inteligencia Artificial en el ámbito jurídico.
 Al menos 1 año de experiencia profesional en consultoría jurídica en el ámbito de la transformación digital y la Administración Judicial Electrónica.
"					
</t>
  </si>
  <si>
    <t>TR-R-ECS-004</t>
  </si>
  <si>
    <t>Analista de desarrollo</t>
  </si>
  <si>
    <t xml:space="preserve">Al menos 6 años de experiencia profesional en el desarrollo aplicaciones con Java, JavaScript, Spring.  
Al menos 3 años de experiencia profesional en proyectos de desarrollo de aplicaciones en la Administración Pública.
Al menos 1 año de experiencia profesional en el análisis, seguimiento y validación técnica de configuración y errores de Plataforma de Contenidos a través de Accedo One. 
Al menos 1 año de experiencia trabajando en la revisión de servicios de conectividad WIFI, realizando seguimiento de las normativas de seguridad (RGPD y LOPD) y ciberseguridad aplicable a Plataforma de contenidos y servicio WIFI.
Al menos 1 año de experiencia profesional en proyectos del sector ferroviario.				
</t>
  </si>
  <si>
    <t>TR-R-ECS-008</t>
  </si>
  <si>
    <t>Coordinación de plataformas web drupal</t>
  </si>
  <si>
    <t xml:space="preserve">Al menos 6 años de experiencia trabajando con el sistema CMS (Sistema de Gestión de Contenidos) de código abierto Drupal: instalación y manteniendo de gestión avanzada de contenido, control de usuarios y permisos, personalización mediante módulos y temas, e integración con APIs y servicios externos.
Al menos 6 años de experiencia en el desarrollo web con PHP parte servidor con experiencia en extensiones, módulos y temas.
Al menos 5 años de experiencia profesional en migraciones de versiones Drupal, desde la versión 7.
Al menos 5 años de experiencia profesional en desarrollo Java, JQuery, Html5 y CSS3.
Al menos 2 años de experiencia profesional en el desarrollo backend con Drupal en la Administración pública.					
</t>
  </si>
  <si>
    <t>TR-R-ECS-003</t>
  </si>
  <si>
    <t>Catalogador/a Jurídico</t>
  </si>
  <si>
    <t>G. SERVICIOS TRANSVERSALES TI</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</si>
  <si>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</si>
  <si>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TR-R-ECS-007</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</si>
  <si>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					
</t>
  </si>
  <si>
    <t>TR-R-ECS-011</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</si>
  <si>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</si>
  <si>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TR-R-ECS-014</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</si>
  <si>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</si>
  <si>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TR-R-ECS-016</t>
  </si>
  <si>
    <t>Técnico/a evidencias digitales</t>
  </si>
  <si>
    <t xml:space="preserve">Experiencia de al menos 3 años trabajando en el sector de las tecnologías de la información.
Experiencia de al menos 1 año en la realización de imagen forense, consistente en copiar todo el contenido bit a bit de un formato digital (disco duro, pendrive, etc.) en otro dispositivo de almacenamiento, obteniendo la firma HASH de la información leída durante el proceso.
Experiencia de al menos 1 año en el tratamiento de la evidencia digital para su correcta subida a la plataforma de gestión documental en la nube, garantizando la preservación del HASH.	
Formación en Perito judicial en informática forense.	</t>
  </si>
  <si>
    <t>TR-R-EEM-019</t>
  </si>
  <si>
    <t>Técnico/a de apoyo en análisis de gálibos</t>
  </si>
  <si>
    <t>Al menos 6 meses como técnico/a de apoyo en análisis de gálibos.</t>
  </si>
  <si>
    <t>TR-R-EEM-020</t>
  </si>
  <si>
    <t>Técnico/a de apoyo en conservación de carreteras</t>
  </si>
  <si>
    <t xml:space="preserve">Al menos 1 año de experiencia en apoyo técnico y/o jurídico en conservación de carreteras.
</t>
  </si>
  <si>
    <t>TR-R-EEM-021</t>
  </si>
  <si>
    <t xml:space="preserve">Soporte técnico de proyectos  ferroviarios </t>
  </si>
  <si>
    <t xml:space="preserve">Al menos 1 año de experiencia en medición de geometría de vía con aparato auscultador.					
</t>
  </si>
  <si>
    <t>TR-R-EEM-022</t>
  </si>
  <si>
    <t>Al menos 1 año de experiencia en  proyectos de infraestructura y vía.</t>
  </si>
  <si>
    <t>TR-R-EEM-004</t>
  </si>
  <si>
    <t>Técnico/a en Infra y vía</t>
  </si>
  <si>
    <t xml:space="preserve">Al menos 5 años de experiencia profesional global desde el año de Titulación referida en el apartado 2.1.
Experiencia de al menos 18 meses en el seguimiento de indicadores de calidad de Líneas Alta Velocidad.
Experiencia de al menos 18 meses en el seguimiento de contratos de Líneas de Alta Velocidad.
Experiencia de al menos 18 meses en el manejo de las aplicaciones PIDAME y SIOS.					
</t>
  </si>
  <si>
    <t>TR-R-EEM-005</t>
  </si>
  <si>
    <t>Técnico/a de incidencias de AV</t>
  </si>
  <si>
    <t>Al menos 2 años de experiencia profesional global desde el año de Titulación referida en el apartado 2.1.
Al menos 1 año de experiencia en la gestión de incidencias en Líneas de Alta Velocidad.
Experiencia de al menos 1 año en el manejo de las aplicaciones PIDAME y SIOS.</t>
  </si>
  <si>
    <t>TR-R-EEM-006</t>
  </si>
  <si>
    <t xml:space="preserve">Al menos 5 años de experiencia profesional global desde el año de Titulación referida en el apartado 2.1.
Al menos 2 años de experiencia en la gestión de incidencias en Líneas de Alta Velocidad.
Experiencia de al menos 2 años en el manejo de las aplicaciones PIDAME y SIOS.					
</t>
  </si>
  <si>
    <t>TR-R-EEM-007</t>
  </si>
  <si>
    <t>Técnico/a en Obras de Inversión</t>
  </si>
  <si>
    <t xml:space="preserve">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 
Al menos 2 años de experiencia en el manejo de las aplicaciones PIDAME y SIOS.				
</t>
  </si>
  <si>
    <t>TR-R-EEM-008</t>
  </si>
  <si>
    <t xml:space="preserve">Al menos 5 años de experiencia global.
Al menos 2 años de experiencia en mantenimiento preventivo en Líneas de AV.
Al menos 2 años de experiencia en control del mantenimiento correctivo del adjudicatario del mantenimiento en Líneas de AV.
Al menos 2 años de experiencia en el manejo de las aplicaciones PIDAME y SIOS.				
</t>
  </si>
  <si>
    <t>TR-R-EEM-009</t>
  </si>
  <si>
    <t>Toledo</t>
  </si>
  <si>
    <t xml:space="preserve">Al menos 2 años de experiencia global.
Al menos 18 meses de experiencia en mantenimiento preventivo en Líneas de AV.
Al menos 18 meses de experiencia en control del mantenimiento correctivo del adjudicatario del mantenimiento en 2. 
Al menos 18 meses de experiencia en el manejo de las aplicaciones PIDAME y SIOS.				
</t>
  </si>
  <si>
    <t>TR-R-EEM-010</t>
  </si>
  <si>
    <t>TR-R-EEM-011</t>
  </si>
  <si>
    <t>Guadalajara</t>
  </si>
  <si>
    <t xml:space="preserve">Al menos 2 años de experiencia global.
Al menos 1 año de experiencia global en el sector de la Ingeniería del Transporte.
Al menos 1 año de experiencia en vigilancia y seguimiento de contratos de mantenimiento en Líneas de AV.
Al menos 1 año de experiencia en el manejo del PIDAME y SIOS.				
</t>
  </si>
  <si>
    <t>TR-R-EEM-012</t>
  </si>
  <si>
    <t xml:space="preserve">Al menos 2 años de experiencia global.
Al menos 1 año de experiencia en mantenimiento preventivo en Líneas de AV.
Al menos 1 año de experiencia en control del mantenimiento correctivo del adjudicatario del mantenimiento.
Al menos 1 año de experiencia en el manejo de las aplicaciones PIDAME y SIOS.				
</t>
  </si>
  <si>
    <t>TR-R-EEM-001</t>
  </si>
  <si>
    <t>Al menos 1 año de experiencia en mantenimiento ferroviario.</t>
  </si>
  <si>
    <t>TR-R-EEM-002</t>
  </si>
  <si>
    <t>Técnico/a de gestión de riesgos en Obras Ferroviarias de línea convencional.</t>
  </si>
  <si>
    <t>Al menos 2 años de experiencia en obras o proyectos de infraestructura y vía.</t>
  </si>
  <si>
    <t>TR-R-EEM-003</t>
  </si>
  <si>
    <t xml:space="preserve">Al menos 2 años de experiencia en obras de mantenimiento ferroviarias.					
</t>
  </si>
  <si>
    <t>TR-R-EEM-013</t>
  </si>
  <si>
    <t>Experto/a de gestión, construcción y explotación de infraestructuras de transporte</t>
  </si>
  <si>
    <t xml:space="preserve">Al menos 6 años de experiencia en obras de infraestructuras.
Al menos 2 años de experiencia como Director de Obra.
Al menos 1 año de experiencia en mantenimiento ferroviario.					
</t>
  </si>
  <si>
    <t>TR-R-EEM-014</t>
  </si>
  <si>
    <t xml:space="preserve">Al menos 5 años de experiencia global.
Al menos 3 años en obras ferroviarias de infraestructura y vía.				
</t>
  </si>
  <si>
    <t>TR-R-EEM-015</t>
  </si>
  <si>
    <t>Vigilancia de obras ferroviarias</t>
  </si>
  <si>
    <t xml:space="preserve">Al menos 1 año de experiencia en obras ferroviarias de línea convencional o alta velocidad.					
</t>
  </si>
  <si>
    <t>TR-R-EEM-016</t>
  </si>
  <si>
    <t>Al menos 2 años de experiencia global.
Al menos 1 año en obras ferroviarias de infraestructura y vía.</t>
  </si>
  <si>
    <t>TR-R-EEM-017</t>
  </si>
  <si>
    <t>TR-R-EEM-018</t>
  </si>
  <si>
    <t>TR-R-EEM-023</t>
  </si>
  <si>
    <t>Técnico/a Patología de estructuras</t>
  </si>
  <si>
    <t>Al menos 1  año de experiencia profesional global desde el año de Titulación referida en el apartado 2.1.
Permiso de Conducir tipo B.
Estar en posesión de habilitación de acuerdo a Norma UNE 58923:2020  y Norma ISO 18878:2013 como operador PEMP para los Tipos 1A y 1B.
Estar en posesión de habilitación de acuerdo a Norma UNE 58923:2020  y Norma ISO 18878:2013 como operador PEMP para los Tipos 3A y 3B.</t>
  </si>
  <si>
    <t>TR-R-EEM-024</t>
  </si>
  <si>
    <t>Asistente Técnico Mantenimiento Infraestructura LAV</t>
  </si>
  <si>
    <t xml:space="preserve">Habilitación Piloto Seguridad.
Curso Habilitante para Inspección básica de Infraestructuras Ferroviarias según NAP en vigor que permite realizar las siguientes funciones o actividades: inspección básica de obras de tierra, inspección básica de puentes ferroviarios e inspección básica de túneles ferroviarios. 				
</t>
  </si>
  <si>
    <t>TR-R-EEW-010</t>
  </si>
  <si>
    <t>Jefe/a de Unidad Asistencia Técnica</t>
  </si>
  <si>
    <t>Master en Prevención de Riesgos Laborales.
Formación del uso del Entorno Común de Datos (CDE) y Gestión de Información en BIM.
Al menos 5 años de experiencia como Técnico/Jefe de Oficina Técnica.                      
 Al menos 8 meses de experiencia como Jefe de Unidad de Asistencia Técnica.</t>
  </si>
  <si>
    <t>TR-R-EEW-001</t>
  </si>
  <si>
    <t>Director/a de Ejecución</t>
  </si>
  <si>
    <t>Al menos 6  años de experiencia profesional global desde el año de  Titulación referida en el apartado 2.1.
 Al menos 2 años de experiencia global  en el sector de la Ingeniería/ Consultoría del Transporte y/o Tecnologías de la Información.
Al menos 6 años de experiencia en la gestión de proyectos y obras de edificación. Valorable experiencia en obras dentro del entorno ferroviario.
Al menos 2 años de experiencia en la gestión integral de procedimientos de licitación, así como la solicitud, el seguimiento y la justificación de proyectos financiados con fondos públicos,  junto con la realización de otras gestiones con la administración pública.</t>
  </si>
  <si>
    <t>TR-R-EEW-002</t>
  </si>
  <si>
    <t>Técnico/a de Instalaciones de Edificación</t>
  </si>
  <si>
    <t>Al menos 6 años de experiencia profesional global desde el año de Titulación referida en el apartado 2.1.
Al menos 2 años de experiencia global en el sector de la Ingeniería/ Consultoría del Transporte y/o Tecnologías de la Información.
Al menos 2 años de experiencia en la gestión de proyectos de tecnología en el ámbito ferroviario, con integraciones de elementos hardware, software y sistemas de información.
Al menos 6 años de experiencia en definición o gestión de proyectos de integración tecnológica. Definición de requisitos técnicos hardware, software y comunicaciones.</t>
  </si>
  <si>
    <t>TR-R-EEW-003</t>
  </si>
  <si>
    <t>MADRID</t>
  </si>
  <si>
    <t>Al menos 5 años de experiencia profesional global desde el año de  Titulación referida en el apartado 2.1.
Al menos 5 años de experiencia global  en el sector de la Ingeniería/ Consultoría del Transporte y/o Tecnologías de la Información.
Al menos 5 años de experiencia (específica).
Al menos 4 años de experiencia en, revisiones de proyecto de instalaciones, cumplimiento de normativas como RITE, REBT, CTE, Normas UNE con relación a instalaciones, Informes periciales y auditorías en instalaciones de edificación de viviendas, naves, comercios, etc., auditorías de eficiencia energética en edificación.</t>
  </si>
  <si>
    <t>TR-R-EEW-004</t>
  </si>
  <si>
    <t>Director/a de Obras de Edificación</t>
  </si>
  <si>
    <t>VALENCIA</t>
  </si>
  <si>
    <t>Al menos 6 años de experiencia profesional global desde el año de Titulación referida en el apartado 2.1.
Al menos 2 años de experiencia global en el sector de la Ingeniería/ Consultoría del Transporte y/o Tecnologías de la Información.
Al menos 6 años como arquitecto proyectista y director de obra.
Al menos 6 años de experiencia en proyectos y/o obras de restauración/rehabilitación de edificación histórica.</t>
  </si>
  <si>
    <t>TR-R-EEW-005</t>
  </si>
  <si>
    <t>Al menos 6 años de experiencia profesional global desde el año de Titulación referida en el apartado 2.1.
Al menos 6 años de experiencia global en el sector de la Ingeniería/ Consultoría del Transporte y/o Tecnologías de la Información.
Al menos 4 años de experiencia en gestión técnica y administrativa de proyectos financiados con fondos europeos (MRR) desarrollando las obras para el Administrador de Infraestructuras Ferroviarias reportando al responsable de seguimiento del contrato en actuaciones encaminadas a la mejora de la accesibilidad en estaciones de viajeros (englobando contratos de redacción de proyectos, asistencia técnica y ejecución de obra).
Al menos 6 años como gestor de proyecto y obra, director de ejecución material y jefe de obra desarrollando funciones como gestión técnica y administrativa de obra, certificaciones, control de costes, organización de obra, planificación, coordinación de seguridad y salud, contrataciones y gestión de mano de obra.</t>
  </si>
  <si>
    <t>TR-R-EEW-006</t>
  </si>
  <si>
    <t>BURGOS</t>
  </si>
  <si>
    <t xml:space="preserve">Al menos 2 años de experiencia profesional global desde el año de Titulación referida en el apartado 2.1.
Al menos 1 año de experiencia global en el sector de la Ingeniería/ Consultoría del Transporte y/o Tecnologías de la Información.					
Al menos 2 años de experiencia en la redacción de proyectos y/o dirección de obras de edificios de obra nueva, rehabilitación y mejoras energéticas.				
Al menos 1 años en planificación y gestión de proyectos y obras en el entorno ferroviario.	
</t>
  </si>
  <si>
    <t>TR-R-EEW-007</t>
  </si>
  <si>
    <t>Director/a de Obra de edificación</t>
  </si>
  <si>
    <t>LEÓN</t>
  </si>
  <si>
    <t>Al menos 5 años de experiencia profesional global desde el año de Titulación referida en el apartado 2.1.
Al menos 1 año de experiencia global  en el sector de la Ingeniería/ Consultoría del Transporte y/o Tecnologías de la Información.
Al menos 1 año de experiencia en gestión económica y seguimiento documental de las obras.	
Al menos 5 años en dirección de obra, coordinación de trabajos con subcontratas y reportes económicos al cliente.</t>
  </si>
  <si>
    <t>TR-R-EEW-008</t>
  </si>
  <si>
    <t xml:space="preserve">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años de experiencia en posiciones de dirección de obra o asistencia técnica a la dirección de obra para obras de acondicionamiento de estaciones ferroviarias.	</t>
  </si>
  <si>
    <t>TR-R-EEW-009</t>
  </si>
  <si>
    <t>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 de experiencia en posiciones de dirección de obra o asistencia técnica a la dirección de obra para obras de acondicionamiento de estaciones ferroviarias.</t>
  </si>
  <si>
    <t>TR-R-EEP-008</t>
  </si>
  <si>
    <t>Técnico/a en redacción de Proyectos Ferroviarios</t>
  </si>
  <si>
    <t>Más de 5 años de experiencia en el desarrollo y seguimiento de infraestructuras del transporte, siendo al menos 4 años vinculados al sector ferroviario 
Manejo de ISTRAM: sistema BIM en diseño y revisión de Infraestructuras. 
Experiencia con QGIS y GRASS.</t>
  </si>
  <si>
    <t>TR-R-EEP-009</t>
  </si>
  <si>
    <t>Técnico/a en Estudios de Planificación Funcional de Edificación Ferroviaria</t>
  </si>
  <si>
    <t>Al menos 1 año de experiencia en las funciones específicas del apartado 1.14. 
Al menos 5 años de experiencia global. 
Experiencia en manejo de programas: Revit, Rhinoceros, HULK InDesign, Autocad, PHOTOSHOP, y Kerkythea.</t>
  </si>
  <si>
    <t>TR-R-EEP-001</t>
  </si>
  <si>
    <t>Técnico/a Jurídico Expropiaciones y Gestión Patrimonial</t>
  </si>
  <si>
    <t>TR-R-EEP-010</t>
  </si>
  <si>
    <t>Técnico/a documentalista de Proyectos, Gestión y Expropiación de Carreteras</t>
  </si>
  <si>
    <t>Técnico Superior en Dirección y Gestión de Proyectos
Formación en Gestión de Sistemas de Información y Archivo.</t>
  </si>
  <si>
    <t>TR-R-EEP-011</t>
  </si>
  <si>
    <t>Técnico/a Expropiaciones y Gestión Patrimonial</t>
  </si>
  <si>
    <t xml:space="preserve">Al menos 5 años de experiencia en tramitación de expedientes expropiatorios.
Dominio de programas informáticos de la Administración pública (Sorolla, Decreto...).	</t>
  </si>
  <si>
    <t>TR-R-EEP-002</t>
  </si>
  <si>
    <t>Técnico/a en coordinación BIM de obras</t>
  </si>
  <si>
    <t>Formación específica en BIM
Al menos 6 meses de experiencia como formador en materias relacionadas con BIM.
Al menos 5 años de experiencia en proyectos u obras desarrollados con BIM.</t>
  </si>
  <si>
    <t>TR-R-EEP-003</t>
  </si>
  <si>
    <t>Experto/a en Hidrología y drenaje</t>
  </si>
  <si>
    <t>Al menos 6 años de experiencia en la especialidad de hidrología y drenaje en proyectos de infraestructura lineal.</t>
  </si>
  <si>
    <t>TR-R-EEP-004</t>
  </si>
  <si>
    <t>Técnico/a de Supervisión de Proyectos de Carreteras</t>
  </si>
  <si>
    <t>Al menos 5 años de experiencia profesional global desde el año de Titulación referida en el apartado 2.1.
Al menos 5 años de experiencia global en el ámbito de la carretera.
Al menos 2 años en las funciones enumeradas en el apartado 1.14.</t>
  </si>
  <si>
    <t>TR-R-EEP-005</t>
  </si>
  <si>
    <t>Técnico/a de carreteras para reversión autovías</t>
  </si>
  <si>
    <t>Al menos 5 años de experiencia profesional global desde el año de Titulación referida en el apartado 2.1.
Al menos 5 años de experiencia global en el ámbito de la carretera.
Al menos 5 años en las funciones enumeradas en el apartado 1.14, incluyendo experiencia relativa a Conservación y Explotación de Carreteras.
Formación Jefe COEX.</t>
  </si>
  <si>
    <t>TR-R-EEP-006</t>
  </si>
  <si>
    <t>Al menos 2 años de experiencia profesional global desde el año de Titulación referida en el apartado 2.1.
Al menos 2 años de experiencia global en el ámbito de la carretera.
Al menos 2 años en las funciones enumeradas en el apartado 1.14.</t>
  </si>
  <si>
    <t>TR-R-EEP-007</t>
  </si>
  <si>
    <t>Técnico/a en Proyectos de Arquitectura / Edificación</t>
  </si>
  <si>
    <t>Al menos 1 año de experiencia en funciones del puesto.</t>
  </si>
  <si>
    <t>TR-R-EEP-014</t>
  </si>
  <si>
    <t>Especialista en Modelado BIM de Proyectos ferroviarios</t>
  </si>
  <si>
    <t xml:space="preserve">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
</t>
  </si>
  <si>
    <t>TR-R-EEP-015</t>
  </si>
  <si>
    <t>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t>
  </si>
  <si>
    <t>TR-R-EEP-012</t>
  </si>
  <si>
    <t>Experiencia específica de al menos 6 meses en el desarrollo de la geología y geotecnia en proyectos ferroviarios internacionales.
Formación en Arcgis o en QGIS.
Experiencia específica de al menos 6 meses con software geotécnico: Rocscience (Dips, Settle3D, Slide, Swedge, Unwedge, etc.).</t>
  </si>
  <si>
    <t>TR-R-EEP-013</t>
  </si>
  <si>
    <t>Técnico/a especialista en hidrogeología</t>
  </si>
  <si>
    <t>Al menos 1 año de experiencia trabajando con QGIS
Mínimo de 6 meses de experiencia en redacción de proyectos específicos de piezómetros
Haber participado al menos en 1 proyecto de ingeniería civil de seguimiento hidrogeológico.</t>
  </si>
  <si>
    <t>TR-R-EEP-016</t>
  </si>
  <si>
    <t>Técnico/a especialista en cálculo de estructuras</t>
  </si>
  <si>
    <t>TR-R-ESR-001</t>
  </si>
  <si>
    <t>Inspector/a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</si>
  <si>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y/o mantenimiento de material rodante.</t>
  </si>
  <si>
    <t>TR-R-ESR-002</t>
  </si>
  <si>
    <t>Badajoz</t>
  </si>
  <si>
    <t>Al menos 5 años de experiencia profesional global desde el año de  Titulación referida en el apartado 2.1.
Al menos 5 años de experiencia global  en el ámbito del mantenimiento
Al menos 1 año de experiencia en el seguimiento y/o supervisión de actuaciones en la línea aérea de contracto.</t>
  </si>
  <si>
    <t>TR-R-ESR-003</t>
  </si>
  <si>
    <t>Técnico/a de Material Rodante, sistemas de ancho variable</t>
  </si>
  <si>
    <t>Al menos 1 año de experiencia profesional global desde el año de Titulación referida en el apartado 2.1.
Al menos 1 año de experiencia global en el sector de la Ingeniería/Consultoría del Transporte
Al menos 1 año de experiencia global en el ámbito del material rodante
Al menos 1 año de experiencia en el seguimiento del proceso de diseño y homologación de ejes de ancho variable.</t>
  </si>
  <si>
    <t>TR-R-ESR-004</t>
  </si>
  <si>
    <t>Al menos 5 años de experiencia global ejerciendo bajo la titulación demandada.
Al menos 4 años realizando las funciones específicas del puesto.</t>
  </si>
  <si>
    <t>TR-R-ESR-005</t>
  </si>
  <si>
    <t>Al menos 10 años de experiencia en el ámbito de la seguridad y de los sistemas TI.
Al menos 3 años de experiencia ejerciendo las tareas específicas del puesto.</t>
  </si>
  <si>
    <t>TR-R-ESR-006</t>
  </si>
  <si>
    <t>Técnico/a en diseño de infraestructuras</t>
  </si>
  <si>
    <t>Al menos 2 años realizando las funciones específicas del puesto.</t>
  </si>
  <si>
    <t>TR-R-ESR-007</t>
  </si>
  <si>
    <t>Técnico/a de AT/DO a obras de Instalaciones de Protección y Seguridad</t>
  </si>
  <si>
    <t>Al menos 8 años de experiencia en el ámbito de las instalaciones de seguridad física.
Al menos 3 años realizando las funciones específicas del puesto.</t>
  </si>
  <si>
    <t>TR-R-ESR-008</t>
  </si>
  <si>
    <t>Técnico/a en diseño y/o proyecto de instalaciones de suministro de energía eléctrica y/o sistemas aeroportuarios</t>
  </si>
  <si>
    <t>Al menos 2 años de experiencia en redacción de proyectos de y/o diseño de instalaciones de suministro de energía eléctrica a sistemas de transporte y al menos
Al menos 1 año en elaboración de estudios de dimensionamiento de sistemas de suministro de energía eléctrica a la tracción ferroviaria.
Habilitación como operador del Telemando de Energía Ferroviaria de Alta Velocidad.</t>
  </si>
  <si>
    <t>TR-R-ESR-009</t>
  </si>
  <si>
    <t>Al menos 2 años de experiencia en mantenimiento de instalaciones de suministro de energía eléctrica a la tracción ferroviaria.</t>
  </si>
  <si>
    <t>TR-R-ESR-010</t>
  </si>
  <si>
    <t>Director/a de obra de instalaciones de suministro de energía eléctrica a la tracción ferroviaria</t>
  </si>
  <si>
    <t>Cáceres</t>
  </si>
  <si>
    <t>Al menos 8 años de experiencia en diseño y/o construcción de instalaciones de suministro o generación de energía eléctrica de los cuales 3 años en el ámbito de tracción ferroviaria.</t>
  </si>
  <si>
    <t>TR-R-ESS-001</t>
  </si>
  <si>
    <t xml:space="preserve">Técnico/a para vigilancia y supervisión de Obra de Señalización Ferroviaria. </t>
  </si>
  <si>
    <t>Al menos de 5 años de experiencia global.
Al menos 3 años de experiencia en obras y/o mantenimiento de sistemas ferroviarios.
Al menos 1 año de experiencia en seguimiento y control de obras de señalización ferroviaria.</t>
  </si>
  <si>
    <t>TR-R-ESS-002</t>
  </si>
  <si>
    <t>Al menos  5 años de experiencia global.
Al menos 3 años de experiencia en seguimiento y control de obras de sistemas de señalización ferroviaria en líneas de Cercanías.
Al menos 1 año de experiencia en seguimiento y control de obras de sistemas de señalización ferroviaria en líneas de Alta Velocidad.</t>
  </si>
  <si>
    <t>TR-R-ESS-003</t>
  </si>
  <si>
    <t xml:space="preserve">Técnico/a para supervisión del Mantenimiento de sistemas de Señalización Ferroviaria. </t>
  </si>
  <si>
    <t>Al menos de 5 años de experiencia global.
Al menos 3 años de experiencia en obras y/o mantenimiento de sistemas ferroviarios.
Al menos 1 año de experiencia en seguimiento y control del mantenimiento de sistemas de señalización ferroviaria.</t>
  </si>
  <si>
    <t>TR-R-ESS-004</t>
  </si>
  <si>
    <t>Al menos 1 año de experiencia en obras o mantenimiento de señalización ferroviaria.
Experiencia en gestión de circulaciones durante las obras ferroviarias en red de Alta Velocidad y/o red Convencional.</t>
  </si>
  <si>
    <t>TR-R-ESS-005</t>
  </si>
  <si>
    <t>Técnico/a para vigilancia y supervisión de Obra de Telecomunicaciones Ferroviaria</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</si>
  <si>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</si>
  <si>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TR-R-ESS-006</t>
  </si>
  <si>
    <t>Al menos 9 meses en despliegues de Sistemas de Telecomunicaciones en líneas de ferrocarril, incluyendo experiencia en inventariados de Sistemas de Telecomunicaciones, hormigonados y puestas a tierra, check-list y PPIs en fase de ejecución de obra civil y experiencia en certificaciones, apoyo y asistencia técnica a obra y gestión documental.
Al menos 5 años  de experiencia en despliegues o mantenimiento de sistemas de telecomunicaciones en campo.</t>
  </si>
  <si>
    <t>TR-R-ESS-007</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</si>
  <si>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</si>
  <si>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TR-R-ESS-008</t>
  </si>
  <si>
    <t>Técnico/a de Supervisión de Sistemas de Telecomunicaciones Ferroviaria en líneas de A.V.</t>
  </si>
  <si>
    <t>Al menos 5  años de experiencia global  en el sector de la Ingeniería/ Consultoría del Transporte y/o Tecnologías de la Información.
Al menos 18 meses de experiencia con gestores de comunicaciones.
 Al menos 18 meses en un puesto de supervisor de infraestructuras ferroviarias.</t>
  </si>
  <si>
    <t>TR-R-ESO-001</t>
  </si>
  <si>
    <t>Desarrollo de servicios GALILEO</t>
  </si>
  <si>
    <t>Al menos 8 años de experiencia profesional global desde el año de Titulación referida en el apartado 2.1.
Al menos 2 años de experiencia en estudio del mercado GNSS y/o desarrollo de productos del sistema GALILEO o EGNOS.</t>
  </si>
  <si>
    <t>TR-R-ICL-001</t>
  </si>
  <si>
    <t>Técnico/a de oferta</t>
  </si>
  <si>
    <t xml:space="preserve">Experiencia de al menos 4 años en desarrollo de proyectos de ingeniería aeronáutica.
Necesario conocimiento en Inglés (mínimo nivel de inglés C1). 
</t>
  </si>
  <si>
    <t>TR-R-OPT-001</t>
  </si>
  <si>
    <t>Al menos 6 años de experiencia específica en el área de Selección de Personal.
  Al menos 1 año de experiencia en selección de perfiles de alta cualificación en las disciplinas de Ingeniería de Sistemas, Aeroespacial, Telecomunicaciones y Ferroviaria.
 Al menos 1 año de experiencia en selección de perfiles de Ingeniería de Sistemas en el área internacional.
 Al menos 2 años de experiencia en selección de personal de perfiles IT.</t>
  </si>
  <si>
    <t>TR-R-XXT-001</t>
  </si>
  <si>
    <t>Consultor/a de Gestión de Proyectos de Gestión Comercial, Ofertas y Producto</t>
  </si>
  <si>
    <t>G. PROYECTOS</t>
  </si>
  <si>
    <t>Al menos 5 años de experiencia en Consultoría Técnica de Proyectos de los cuales 3 de ellos han de ser en desarrollo de herramientas de gestión comercial y oportunidades.
Al menos 6 años de experiencia en el sector TIC de los cuales 3 de ellos han de ser trabajando en tecnología Net y SQL  
Máster o Certificación en gestión ágil de proyectos.
Postgrado o Máster en Big Data y/o Business Intelligence.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</si>
</sst>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b/>
      <sz val="11"/>
      <name val="Calibri"/>
      <family val="2"/>
      <scheme val="minor"/>
    </font>
    <font>
      <b/>
      <sz val="11"/>
      <name val="Calibri"/>
      <scheme val="minor"/>
    </font>
    <font>
      <sz val="11"/>
      <name val="Calibri"/>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FFC000"/>
        <bgColor indexed="64"/>
      </patternFill>
    </fill>
  </fills>
  <borders count="5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195">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2" fillId="9" borderId="48" xfId="10" applyFont="1" applyFill="1" applyBorder="1" applyAlignment="1">
      <alignment horizontal="center" vertical="center" wrapText="1"/>
    </xf>
    <xf numFmtId="0" fontId="11" fillId="7" borderId="0" xfId="0" applyFont="1" applyFill="1" applyAlignment="1">
      <alignment horizontal="center" vertical="center"/>
    </xf>
    <xf numFmtId="0" fontId="11" fillId="0" borderId="0" xfId="0" applyFont="1" applyAlignment="1">
      <alignment horizontal="center" vertical="center"/>
    </xf>
    <xf numFmtId="14" fontId="38" fillId="0" borderId="24" xfId="0" applyNumberFormat="1" applyFont="1" applyBorder="1" applyAlignment="1" applyProtection="1">
      <alignment horizontal="center" vertical="center" wrapText="1"/>
      <protection locked="0" hidden="1"/>
    </xf>
    <xf numFmtId="14" fontId="38" fillId="0" borderId="12" xfId="0" applyNumberFormat="1" applyFont="1" applyBorder="1" applyAlignment="1" applyProtection="1">
      <alignment horizontal="center" vertical="center" wrapText="1"/>
      <protection locked="0" hidden="1"/>
    </xf>
    <xf numFmtId="0" fontId="11" fillId="8" borderId="0" xfId="0" applyFont="1" applyFill="1" applyAlignment="1" applyProtection="1">
      <alignment horizontal="center" vertical="center"/>
      <protection hidden="1"/>
    </xf>
    <xf numFmtId="0" fontId="11" fillId="2" borderId="0" xfId="0" applyFont="1" applyFill="1" applyAlignment="1" applyProtection="1">
      <alignment horizontal="center" vertical="center"/>
      <protection hidden="1"/>
    </xf>
    <xf numFmtId="0" fontId="34" fillId="2" borderId="0" xfId="0" applyFont="1" applyFill="1" applyAlignment="1">
      <alignment horizontal="center" vertical="center" wrapText="1"/>
    </xf>
    <xf numFmtId="0" fontId="1" fillId="0" borderId="0" xfId="11" applyAlignment="1">
      <alignment horizontal="center" vertical="center"/>
    </xf>
    <xf numFmtId="0" fontId="1" fillId="0" borderId="0" xfId="11" applyAlignment="1" applyProtection="1">
      <alignment horizontal="center" vertical="center"/>
      <protection locked="0"/>
    </xf>
    <xf numFmtId="0" fontId="1" fillId="0" borderId="0" xfId="11" applyProtection="1">
      <protection locked="0"/>
    </xf>
    <xf numFmtId="0" fontId="1" fillId="0" borderId="0" xfId="11"/>
    <xf numFmtId="0" fontId="1" fillId="0" borderId="0" xfId="11" applyAlignment="1">
      <alignment horizontal="center"/>
    </xf>
    <xf numFmtId="0" fontId="1" fillId="0" borderId="0" xfId="11" applyAlignment="1" applyProtection="1">
      <alignment horizontal="center" vertical="center" wrapText="1"/>
      <protection locked="0"/>
    </xf>
    <xf numFmtId="0" fontId="39" fillId="0" borderId="46" xfId="11" applyFont="1" applyBorder="1" applyAlignment="1">
      <alignment horizontal="center" vertical="center"/>
    </xf>
    <xf numFmtId="0" fontId="44" fillId="0" borderId="49" xfId="11" applyFont="1" applyBorder="1" applyAlignment="1">
      <alignment horizontal="center" vertical="center" wrapText="1"/>
    </xf>
    <xf numFmtId="0" fontId="44" fillId="0" borderId="46" xfId="11" applyFont="1" applyBorder="1" applyAlignment="1">
      <alignment horizontal="center" vertical="center" wrapText="1"/>
    </xf>
    <xf numFmtId="0" fontId="44" fillId="0" borderId="46" xfId="11" applyFont="1" applyBorder="1" applyAlignment="1" applyProtection="1">
      <alignment horizontal="center" vertical="center" wrapText="1"/>
      <protection locked="0"/>
    </xf>
    <xf numFmtId="0" fontId="39" fillId="10" borderId="46" xfId="11" applyFont="1" applyFill="1" applyBorder="1" applyAlignment="1">
      <alignment horizontal="center" vertical="center"/>
    </xf>
    <xf numFmtId="0" fontId="39" fillId="0" borderId="49" xfId="11" applyFont="1" applyBorder="1" applyAlignment="1">
      <alignment horizontal="center" vertical="center" wrapText="1"/>
    </xf>
    <xf numFmtId="0" fontId="39" fillId="0" borderId="46" xfId="11" applyFont="1" applyBorder="1" applyAlignment="1">
      <alignment horizontal="center" vertical="center" wrapText="1"/>
    </xf>
    <xf numFmtId="0" fontId="39" fillId="0" borderId="46" xfId="11" applyFont="1" applyBorder="1" applyAlignment="1" applyProtection="1">
      <alignment horizontal="center" vertical="center" wrapText="1"/>
      <protection locked="0"/>
    </xf>
    <xf numFmtId="0" fontId="44" fillId="0" borderId="46" xfId="11" quotePrefix="1" applyFont="1" applyBorder="1" applyAlignment="1" applyProtection="1">
      <alignment horizontal="center" vertical="center" wrapText="1"/>
      <protection locked="0"/>
    </xf>
    <xf numFmtId="0" fontId="44" fillId="0" borderId="0" xfId="11" applyFont="1" applyAlignment="1">
      <alignment horizontal="center" vertical="center" wrapText="1"/>
    </xf>
    <xf numFmtId="0" fontId="43" fillId="9" borderId="48" xfId="11" applyFont="1" applyFill="1" applyBorder="1" applyAlignment="1">
      <alignment horizontal="center" vertical="center" wrapText="1"/>
    </xf>
    <xf numFmtId="49" fontId="43" fillId="9" borderId="46" xfId="11" applyNumberFormat="1" applyFont="1" applyFill="1" applyBorder="1" applyAlignment="1" applyProtection="1">
      <alignment horizontal="center" vertical="center" wrapText="1"/>
      <protection locked="0"/>
    </xf>
    <xf numFmtId="49" fontId="38" fillId="2" borderId="10" xfId="0" applyNumberFormat="1" applyFont="1" applyFill="1" applyBorder="1" applyAlignment="1" applyProtection="1">
      <alignment horizontal="center" vertical="center"/>
      <protection locked="0" hidden="1"/>
    </xf>
    <xf numFmtId="49" fontId="38" fillId="2" borderId="12" xfId="0" applyNumberFormat="1" applyFont="1" applyFill="1" applyBorder="1" applyAlignment="1" applyProtection="1">
      <alignment horizontal="center" vertic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6" fillId="6" borderId="0" xfId="0" applyFont="1" applyFill="1" applyAlignment="1" applyProtection="1">
      <alignment horizontal="center" vertical="center" wrapText="1"/>
      <protection locked="0"/>
    </xf>
    <xf numFmtId="49" fontId="38" fillId="2" borderId="11" xfId="0" applyNumberFormat="1" applyFont="1" applyFill="1" applyBorder="1" applyAlignment="1" applyProtection="1">
      <alignment horizontal="center" vertical="center"/>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center"/>
      <protection locked="0" hidden="1"/>
    </xf>
    <xf numFmtId="49" fontId="38" fillId="2" borderId="7"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vertical="center"/>
      <protection locked="0" hidden="1"/>
    </xf>
    <xf numFmtId="0" fontId="38" fillId="2" borderId="12" xfId="0" applyFont="1" applyFill="1" applyBorder="1" applyAlignment="1" applyProtection="1">
      <alignment horizontal="center" vertical="center"/>
      <protection locked="0" hidden="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cellXfs>
  <cellStyles count="12">
    <cellStyle name="Hipervínculo" xfId="2" builtinId="8"/>
    <cellStyle name="Normal" xfId="0" builtinId="0"/>
    <cellStyle name="Normal 10" xfId="11" xr:uid="{4C815F1F-F5E1-4BC2-B32E-6AF113BB5C3C}"/>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90" zoomScaleNormal="9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5"/>
    <col min="98" max="120" width="9.33203125" style="54"/>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row>
    <row r="3" spans="1:120" s="2" customFormat="1" ht="35.4" customHeight="1" x14ac:dyDescent="0.25">
      <c r="A3" s="147" t="s">
        <v>32</v>
      </c>
      <c r="B3" s="148"/>
      <c r="C3" s="148"/>
      <c r="D3" s="148"/>
      <c r="E3" s="148"/>
      <c r="F3" s="148"/>
      <c r="G3" s="148"/>
      <c r="H3" s="148"/>
      <c r="I3" s="148"/>
      <c r="J3" s="148"/>
      <c r="K3" s="138"/>
      <c r="L3" s="139"/>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row>
    <row r="4" spans="1:120" s="2" customFormat="1" ht="7.5" customHeight="1" x14ac:dyDescent="0.25">
      <c r="A4" s="19"/>
      <c r="L4" s="20"/>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row>
    <row r="5" spans="1:120" s="68" customFormat="1" ht="15.6" customHeight="1" x14ac:dyDescent="0.25">
      <c r="A5" s="140" t="s">
        <v>14</v>
      </c>
      <c r="B5" s="141"/>
      <c r="C5" s="141"/>
      <c r="D5" s="141"/>
      <c r="E5" s="141"/>
      <c r="F5" s="141"/>
      <c r="G5" s="141"/>
      <c r="H5" s="141"/>
      <c r="I5" s="141"/>
      <c r="J5" s="141"/>
      <c r="K5" s="145"/>
      <c r="L5" s="146"/>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row>
    <row r="6" spans="1:120" s="2" customFormat="1" ht="43.5" customHeight="1" x14ac:dyDescent="0.25">
      <c r="A6" s="167" t="s">
        <v>15</v>
      </c>
      <c r="B6" s="165"/>
      <c r="C6" s="165"/>
      <c r="D6" s="165" t="s">
        <v>31</v>
      </c>
      <c r="E6" s="165"/>
      <c r="F6" s="3" t="s">
        <v>19</v>
      </c>
      <c r="G6" s="159" t="s">
        <v>16</v>
      </c>
      <c r="H6" s="160"/>
      <c r="I6" s="161"/>
      <c r="J6" s="3" t="s">
        <v>17</v>
      </c>
      <c r="K6" s="165" t="s">
        <v>18</v>
      </c>
      <c r="L6" s="168"/>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row>
    <row r="7" spans="1:120" ht="40.049999999999997" customHeight="1" x14ac:dyDescent="0.25">
      <c r="A7" s="179"/>
      <c r="B7" s="166"/>
      <c r="C7" s="166"/>
      <c r="D7" s="166"/>
      <c r="E7" s="166"/>
      <c r="F7" s="14"/>
      <c r="G7" s="162"/>
      <c r="H7" s="163"/>
      <c r="I7" s="164"/>
      <c r="J7" s="14"/>
      <c r="K7" s="180"/>
      <c r="L7" s="181"/>
    </row>
    <row r="8" spans="1:120" s="2" customFormat="1" ht="15.75" customHeight="1" x14ac:dyDescent="0.25">
      <c r="A8" s="140" t="s">
        <v>0</v>
      </c>
      <c r="B8" s="141"/>
      <c r="C8" s="141"/>
      <c r="D8" s="141"/>
      <c r="E8" s="141"/>
      <c r="F8" s="141"/>
      <c r="G8" s="141"/>
      <c r="H8" s="141"/>
      <c r="I8" s="141"/>
      <c r="J8" s="141"/>
      <c r="K8" s="145"/>
      <c r="L8" s="146"/>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row>
    <row r="9" spans="1:120" s="2" customFormat="1" ht="43.5" customHeight="1" x14ac:dyDescent="0.25">
      <c r="A9" s="172" t="s">
        <v>10</v>
      </c>
      <c r="B9" s="128"/>
      <c r="C9" s="127" t="s">
        <v>43</v>
      </c>
      <c r="D9" s="175"/>
      <c r="E9" s="175"/>
      <c r="F9" s="128"/>
      <c r="G9" s="127" t="s">
        <v>2</v>
      </c>
      <c r="H9" s="128"/>
      <c r="I9" s="127" t="s">
        <v>44</v>
      </c>
      <c r="J9" s="128"/>
      <c r="K9" s="165" t="s">
        <v>9</v>
      </c>
      <c r="L9" s="168"/>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row>
    <row r="10" spans="1:120" s="2" customFormat="1" ht="96.45" customHeight="1" x14ac:dyDescent="0.25">
      <c r="A10" s="173" t="s">
        <v>262</v>
      </c>
      <c r="B10" s="174"/>
      <c r="C10" s="182" t="str">
        <f>VLOOKUP(A10,listado,2,0)</f>
        <v>G. MANTENIMIENTO DE ALTA VELOCIDAD</v>
      </c>
      <c r="D10" s="182"/>
      <c r="E10" s="182"/>
      <c r="F10" s="182"/>
      <c r="G10" s="182" t="str">
        <f>VLOOKUP(A10,listado,3,0)</f>
        <v>Técnico/a 2</v>
      </c>
      <c r="H10" s="182"/>
      <c r="I10" s="189" t="str">
        <f>VLOOKUP(A10,listado,4,0)</f>
        <v>Técnico/a de incidencias de AV</v>
      </c>
      <c r="J10" s="190"/>
      <c r="K10" s="182" t="str">
        <f>VLOOKUP(A10,listado,5,0)</f>
        <v>Madrid</v>
      </c>
      <c r="L10" s="183"/>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row>
    <row r="11" spans="1:120" s="2" customFormat="1" ht="15.75" customHeight="1" x14ac:dyDescent="0.25">
      <c r="A11" s="184" t="s">
        <v>40</v>
      </c>
      <c r="B11" s="185"/>
      <c r="C11" s="185"/>
      <c r="D11" s="185"/>
      <c r="E11" s="185"/>
      <c r="F11" s="185"/>
      <c r="G11" s="185"/>
      <c r="H11" s="185"/>
      <c r="I11" s="185"/>
      <c r="J11" s="185"/>
      <c r="K11" s="185"/>
      <c r="L11" s="186"/>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row>
    <row r="12" spans="1:120" s="2" customFormat="1" ht="19.2" customHeight="1" x14ac:dyDescent="0.25">
      <c r="A12" s="140" t="s">
        <v>1</v>
      </c>
      <c r="B12" s="141"/>
      <c r="C12" s="141"/>
      <c r="D12" s="141"/>
      <c r="E12" s="141"/>
      <c r="F12" s="141"/>
      <c r="G12" s="141"/>
      <c r="H12" s="141"/>
      <c r="I12" s="141"/>
      <c r="J12" s="141"/>
      <c r="K12" s="145"/>
      <c r="L12" s="146"/>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row>
    <row r="13" spans="1:120" s="2" customFormat="1" ht="22.2" customHeight="1" x14ac:dyDescent="0.25">
      <c r="A13" s="124" t="s">
        <v>35</v>
      </c>
      <c r="B13" s="125"/>
      <c r="C13" s="125"/>
      <c r="D13" s="125"/>
      <c r="E13" s="125"/>
      <c r="F13" s="125"/>
      <c r="G13" s="125"/>
      <c r="H13" s="125"/>
      <c r="I13" s="125"/>
      <c r="J13" s="125"/>
      <c r="K13" s="125"/>
      <c r="L13" s="126"/>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row>
    <row r="14" spans="1:120" s="2" customFormat="1" ht="18.75" customHeight="1" x14ac:dyDescent="0.25">
      <c r="A14" s="149" t="s">
        <v>12</v>
      </c>
      <c r="B14" s="150"/>
      <c r="C14" s="191" t="s">
        <v>11</v>
      </c>
      <c r="D14" s="192"/>
      <c r="E14" s="192"/>
      <c r="F14" s="192"/>
      <c r="G14" s="192"/>
      <c r="H14" s="192"/>
      <c r="I14" s="193"/>
      <c r="J14" s="150" t="s">
        <v>13</v>
      </c>
      <c r="K14" s="150"/>
      <c r="L14" s="153"/>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row>
    <row r="15" spans="1:120" ht="40.049999999999997" customHeight="1" x14ac:dyDescent="0.25">
      <c r="A15" s="151"/>
      <c r="B15" s="152"/>
      <c r="C15" s="154"/>
      <c r="D15" s="155"/>
      <c r="E15" s="155"/>
      <c r="F15" s="155"/>
      <c r="G15" s="155"/>
      <c r="H15" s="155"/>
      <c r="I15" s="194"/>
      <c r="J15" s="154"/>
      <c r="K15" s="155"/>
      <c r="L15" s="156"/>
    </row>
    <row r="16" spans="1:120" s="2" customFormat="1" ht="29.4" customHeight="1" thickBot="1" x14ac:dyDescent="0.3">
      <c r="A16" s="169" t="s">
        <v>36</v>
      </c>
      <c r="B16" s="170"/>
      <c r="C16" s="170"/>
      <c r="D16" s="170"/>
      <c r="E16" s="170"/>
      <c r="F16" s="170"/>
      <c r="G16" s="170"/>
      <c r="H16" s="170"/>
      <c r="I16" s="170"/>
      <c r="J16" s="170"/>
      <c r="K16" s="170"/>
      <c r="L16" s="171"/>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row>
    <row r="17" spans="1:120" ht="250.2" customHeight="1" thickTop="1" thickBot="1" x14ac:dyDescent="0.3">
      <c r="A17" s="131" t="str">
        <f>VLOOKUP(A10,listado,6,0)</f>
        <v>Al menos 2 años de experiencia profesional global desde el año de Titulación referida en el apartado 2.1.
Al menos 1 año de experiencia en la gestión de incidencias en Líneas de Alta Velocidad.
Experiencia de al menos 1 año en el manejo de las aplicaciones PIDAME y SIOS.</v>
      </c>
      <c r="B17" s="132"/>
      <c r="C17" s="132"/>
      <c r="D17" s="132"/>
      <c r="E17" s="132"/>
      <c r="F17" s="132"/>
      <c r="G17" s="132"/>
      <c r="H17" s="133"/>
      <c r="I17" s="65"/>
      <c r="J17" s="129" t="s">
        <v>34</v>
      </c>
      <c r="K17" s="129"/>
      <c r="L17" s="130"/>
    </row>
    <row r="18" spans="1:120" s="2" customFormat="1" ht="19.2" customHeight="1" thickTop="1" x14ac:dyDescent="0.25">
      <c r="A18" s="157" t="s">
        <v>37</v>
      </c>
      <c r="B18" s="158"/>
      <c r="C18" s="158"/>
      <c r="D18" s="158"/>
      <c r="E18" s="158"/>
      <c r="F18" s="158"/>
      <c r="G18" s="158"/>
      <c r="H18" s="158"/>
      <c r="I18" s="158"/>
      <c r="J18" s="158"/>
      <c r="K18" s="158"/>
      <c r="L18" s="21"/>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row>
    <row r="19" spans="1:120" s="2" customFormat="1" ht="113.4" customHeight="1" x14ac:dyDescent="0.25">
      <c r="A19" s="142" t="s">
        <v>120</v>
      </c>
      <c r="B19" s="143"/>
      <c r="C19" s="143"/>
      <c r="D19" s="143"/>
      <c r="E19" s="143"/>
      <c r="F19" s="143"/>
      <c r="G19" s="143"/>
      <c r="H19" s="143"/>
      <c r="I19" s="143"/>
      <c r="J19" s="143"/>
      <c r="K19" s="143"/>
      <c r="L19" s="144"/>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row>
    <row r="20" spans="1:120" s="2" customFormat="1" ht="65.400000000000006" customHeight="1" x14ac:dyDescent="0.25">
      <c r="A20" s="134" t="s">
        <v>51</v>
      </c>
      <c r="B20" s="135"/>
      <c r="C20" s="135"/>
      <c r="D20" s="135"/>
      <c r="E20" s="135"/>
      <c r="F20" s="135"/>
      <c r="G20" s="135"/>
      <c r="H20" s="135"/>
      <c r="I20" s="135"/>
      <c r="J20" s="136"/>
      <c r="K20" s="137"/>
      <c r="L20" s="22">
        <v>12</v>
      </c>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row>
    <row r="21" spans="1:120" s="4" customFormat="1" ht="40.049999999999997" customHeight="1" x14ac:dyDescent="0.7">
      <c r="A21" s="23" t="s">
        <v>38</v>
      </c>
      <c r="B21" s="10" t="s">
        <v>48</v>
      </c>
      <c r="C21" s="121" t="s">
        <v>23</v>
      </c>
      <c r="D21" s="122"/>
      <c r="E21" s="121" t="s">
        <v>7</v>
      </c>
      <c r="F21" s="122"/>
      <c r="G21" s="121" t="s">
        <v>39</v>
      </c>
      <c r="H21" s="123"/>
      <c r="I21" s="122"/>
      <c r="J21" s="10" t="s">
        <v>20</v>
      </c>
      <c r="K21" s="10" t="s">
        <v>21</v>
      </c>
      <c r="L21" s="24" t="s">
        <v>22</v>
      </c>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row>
    <row r="22" spans="1:120" s="72" customFormat="1" ht="16.95" customHeight="1" x14ac:dyDescent="0.25">
      <c r="A22" s="69"/>
      <c r="B22" s="70"/>
      <c r="C22" s="92"/>
      <c r="D22" s="93"/>
      <c r="E22" s="187"/>
      <c r="F22" s="188"/>
      <c r="G22" s="116"/>
      <c r="H22" s="116"/>
      <c r="I22" s="116"/>
      <c r="J22" s="11" t="str">
        <f>IF(OR(ISBLANK(A22),ISBLANK(B22)),"",(B22-A22)+1)</f>
        <v/>
      </c>
      <c r="K22" s="12">
        <f>12/1826</f>
        <v>6.5717415115005475E-3</v>
      </c>
      <c r="L22" s="25" t="str">
        <f>IFERROR(ROUND(J22*K22,4),"")</f>
        <v/>
      </c>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row>
    <row r="23" spans="1:120" s="72" customFormat="1" ht="16.95" customHeight="1" x14ac:dyDescent="0.25">
      <c r="A23" s="69"/>
      <c r="B23" s="70"/>
      <c r="C23" s="92"/>
      <c r="D23" s="93"/>
      <c r="E23" s="94"/>
      <c r="F23" s="95"/>
      <c r="G23" s="116"/>
      <c r="H23" s="116"/>
      <c r="I23" s="116"/>
      <c r="J23" s="11" t="str">
        <f t="shared" ref="J23:J35" si="0">IF(OR(ISBLANK(A23),ISBLANK(B23)),"",(B23-A23)+1)</f>
        <v/>
      </c>
      <c r="K23" s="12">
        <f t="shared" ref="K23:K35" si="1">12/1826</f>
        <v>6.5717415115005475E-3</v>
      </c>
      <c r="L23" s="25" t="str">
        <f t="shared" ref="L23:L35" si="2">IFERROR(ROUND(J23*K23,4),"")</f>
        <v/>
      </c>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row>
    <row r="24" spans="1:120" s="72" customFormat="1" ht="16.95" customHeight="1" x14ac:dyDescent="0.25">
      <c r="A24" s="69"/>
      <c r="B24" s="70"/>
      <c r="C24" s="92"/>
      <c r="D24" s="93"/>
      <c r="E24" s="94"/>
      <c r="F24" s="95"/>
      <c r="G24" s="117"/>
      <c r="H24" s="117"/>
      <c r="I24" s="117"/>
      <c r="J24" s="11" t="str">
        <f t="shared" si="0"/>
        <v/>
      </c>
      <c r="K24" s="12">
        <f t="shared" si="1"/>
        <v>6.5717415115005475E-3</v>
      </c>
      <c r="L24" s="25" t="str">
        <f t="shared" si="2"/>
        <v/>
      </c>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row>
    <row r="25" spans="1:120" s="72" customFormat="1" ht="16.95" customHeight="1" x14ac:dyDescent="0.25">
      <c r="A25" s="69"/>
      <c r="B25" s="70"/>
      <c r="C25" s="92"/>
      <c r="D25" s="93"/>
      <c r="E25" s="94"/>
      <c r="F25" s="95"/>
      <c r="G25" s="117"/>
      <c r="H25" s="117"/>
      <c r="I25" s="117"/>
      <c r="J25" s="11" t="str">
        <f>IF(OR(ISBLANK(A25),ISBLANK(B25)),"",(B25-A25)+1)</f>
        <v/>
      </c>
      <c r="K25" s="12">
        <f t="shared" si="1"/>
        <v>6.5717415115005475E-3</v>
      </c>
      <c r="L25" s="25" t="str">
        <f t="shared" si="2"/>
        <v/>
      </c>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row>
    <row r="26" spans="1:120" s="72" customFormat="1" ht="16.95" customHeight="1" x14ac:dyDescent="0.25">
      <c r="A26" s="69"/>
      <c r="B26" s="70"/>
      <c r="C26" s="92"/>
      <c r="D26" s="93"/>
      <c r="E26" s="94"/>
      <c r="F26" s="95"/>
      <c r="G26" s="117"/>
      <c r="H26" s="117"/>
      <c r="I26" s="117"/>
      <c r="J26" s="11" t="str">
        <f t="shared" si="0"/>
        <v/>
      </c>
      <c r="K26" s="12">
        <f t="shared" si="1"/>
        <v>6.5717415115005475E-3</v>
      </c>
      <c r="L26" s="25" t="str">
        <f t="shared" si="2"/>
        <v/>
      </c>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row>
    <row r="27" spans="1:120" s="72" customFormat="1" ht="16.95" customHeight="1" x14ac:dyDescent="0.25">
      <c r="A27" s="69"/>
      <c r="B27" s="70"/>
      <c r="C27" s="92"/>
      <c r="D27" s="93"/>
      <c r="E27" s="94"/>
      <c r="F27" s="95"/>
      <c r="G27" s="117"/>
      <c r="H27" s="117"/>
      <c r="I27" s="117"/>
      <c r="J27" s="11" t="str">
        <f t="shared" si="0"/>
        <v/>
      </c>
      <c r="K27" s="12">
        <f t="shared" si="1"/>
        <v>6.5717415115005475E-3</v>
      </c>
      <c r="L27" s="25" t="str">
        <f t="shared" si="2"/>
        <v/>
      </c>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row>
    <row r="28" spans="1:120" s="72" customFormat="1" ht="16.95" customHeight="1" x14ac:dyDescent="0.25">
      <c r="A28" s="69"/>
      <c r="B28" s="70"/>
      <c r="C28" s="92"/>
      <c r="D28" s="93"/>
      <c r="E28" s="94"/>
      <c r="F28" s="95"/>
      <c r="G28" s="117"/>
      <c r="H28" s="117"/>
      <c r="I28" s="117"/>
      <c r="J28" s="11" t="str">
        <f t="shared" si="0"/>
        <v/>
      </c>
      <c r="K28" s="12">
        <f t="shared" si="1"/>
        <v>6.5717415115005475E-3</v>
      </c>
      <c r="L28" s="25" t="str">
        <f t="shared" si="2"/>
        <v/>
      </c>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row>
    <row r="29" spans="1:120" s="72" customFormat="1" ht="16.95" customHeight="1" x14ac:dyDescent="0.25">
      <c r="A29" s="69"/>
      <c r="B29" s="70"/>
      <c r="C29" s="92"/>
      <c r="D29" s="93"/>
      <c r="E29" s="94"/>
      <c r="F29" s="95"/>
      <c r="G29" s="117"/>
      <c r="H29" s="117"/>
      <c r="I29" s="117"/>
      <c r="J29" s="11" t="str">
        <f t="shared" si="0"/>
        <v/>
      </c>
      <c r="K29" s="12">
        <f t="shared" si="1"/>
        <v>6.5717415115005475E-3</v>
      </c>
      <c r="L29" s="25" t="str">
        <f t="shared" si="2"/>
        <v/>
      </c>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row>
    <row r="30" spans="1:120" s="72" customFormat="1" ht="16.95" customHeight="1" x14ac:dyDescent="0.25">
      <c r="A30" s="69"/>
      <c r="B30" s="70"/>
      <c r="C30" s="92"/>
      <c r="D30" s="93"/>
      <c r="E30" s="94"/>
      <c r="F30" s="95"/>
      <c r="G30" s="117"/>
      <c r="H30" s="117"/>
      <c r="I30" s="117"/>
      <c r="J30" s="11" t="str">
        <f t="shared" si="0"/>
        <v/>
      </c>
      <c r="K30" s="12">
        <f t="shared" si="1"/>
        <v>6.5717415115005475E-3</v>
      </c>
      <c r="L30" s="25" t="str">
        <f t="shared" si="2"/>
        <v/>
      </c>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row>
    <row r="31" spans="1:120" s="72" customFormat="1" ht="16.95" customHeight="1" x14ac:dyDescent="0.25">
      <c r="A31" s="69"/>
      <c r="B31" s="70"/>
      <c r="C31" s="92"/>
      <c r="D31" s="93"/>
      <c r="E31" s="94"/>
      <c r="F31" s="95"/>
      <c r="G31" s="117"/>
      <c r="H31" s="117"/>
      <c r="I31" s="117"/>
      <c r="J31" s="11" t="str">
        <f t="shared" si="0"/>
        <v/>
      </c>
      <c r="K31" s="12">
        <f t="shared" si="1"/>
        <v>6.5717415115005475E-3</v>
      </c>
      <c r="L31" s="25" t="str">
        <f t="shared" si="2"/>
        <v/>
      </c>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row>
    <row r="32" spans="1:120" s="72" customFormat="1" ht="16.95" customHeight="1" x14ac:dyDescent="0.25">
      <c r="A32" s="69"/>
      <c r="B32" s="70"/>
      <c r="C32" s="92"/>
      <c r="D32" s="93"/>
      <c r="E32" s="94"/>
      <c r="F32" s="95"/>
      <c r="G32" s="117"/>
      <c r="H32" s="117"/>
      <c r="I32" s="117"/>
      <c r="J32" s="11" t="str">
        <f t="shared" si="0"/>
        <v/>
      </c>
      <c r="K32" s="12">
        <f t="shared" si="1"/>
        <v>6.5717415115005475E-3</v>
      </c>
      <c r="L32" s="25" t="str">
        <f t="shared" si="2"/>
        <v/>
      </c>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row>
    <row r="33" spans="1:120" s="72" customFormat="1" ht="16.95" customHeight="1" x14ac:dyDescent="0.25">
      <c r="A33" s="69"/>
      <c r="B33" s="70"/>
      <c r="C33" s="92"/>
      <c r="D33" s="93"/>
      <c r="E33" s="94"/>
      <c r="F33" s="95"/>
      <c r="G33" s="117"/>
      <c r="H33" s="117"/>
      <c r="I33" s="117"/>
      <c r="J33" s="11" t="str">
        <f t="shared" si="0"/>
        <v/>
      </c>
      <c r="K33" s="12">
        <f t="shared" si="1"/>
        <v>6.5717415115005475E-3</v>
      </c>
      <c r="L33" s="25" t="str">
        <f t="shared" si="2"/>
        <v/>
      </c>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row>
    <row r="34" spans="1:120" s="72" customFormat="1" ht="16.95" customHeight="1" x14ac:dyDescent="0.25">
      <c r="A34" s="69"/>
      <c r="B34" s="70"/>
      <c r="C34" s="92"/>
      <c r="D34" s="93"/>
      <c r="E34" s="94"/>
      <c r="F34" s="95"/>
      <c r="G34" s="117"/>
      <c r="H34" s="117"/>
      <c r="I34" s="117"/>
      <c r="J34" s="11" t="str">
        <f>IF(OR(ISBLANK(A34),ISBLANK(B34)),"",(B34-A34)+1)</f>
        <v/>
      </c>
      <c r="K34" s="12">
        <f t="shared" si="1"/>
        <v>6.5717415115005475E-3</v>
      </c>
      <c r="L34" s="25" t="str">
        <f t="shared" si="2"/>
        <v/>
      </c>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row>
    <row r="35" spans="1:120" s="72" customFormat="1" ht="16.95" customHeight="1" x14ac:dyDescent="0.25">
      <c r="A35" s="69"/>
      <c r="B35" s="70"/>
      <c r="C35" s="92"/>
      <c r="D35" s="93"/>
      <c r="E35" s="94"/>
      <c r="F35" s="95"/>
      <c r="G35" s="117"/>
      <c r="H35" s="117"/>
      <c r="I35" s="117"/>
      <c r="J35" s="11" t="str">
        <f t="shared" si="0"/>
        <v/>
      </c>
      <c r="K35" s="12">
        <f t="shared" si="1"/>
        <v>6.5717415115005475E-3</v>
      </c>
      <c r="L35" s="25" t="str">
        <f t="shared" si="2"/>
        <v/>
      </c>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row>
    <row r="36" spans="1:120" s="6" customFormat="1" ht="44.55" customHeight="1" x14ac:dyDescent="0.7">
      <c r="A36" s="118" t="s">
        <v>50</v>
      </c>
      <c r="B36" s="119"/>
      <c r="C36" s="119"/>
      <c r="D36" s="119"/>
      <c r="E36" s="119"/>
      <c r="F36" s="119"/>
      <c r="G36" s="119"/>
      <c r="H36" s="119"/>
      <c r="I36" s="119"/>
      <c r="J36" s="119"/>
      <c r="K36" s="120"/>
      <c r="L36" s="27">
        <f>MIN(12,ROUND(SUM(L22:L35),4))</f>
        <v>0</v>
      </c>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row>
    <row r="37" spans="1:120" s="2" customFormat="1" ht="75" customHeight="1" x14ac:dyDescent="0.25">
      <c r="A37" s="176" t="s">
        <v>52</v>
      </c>
      <c r="B37" s="177"/>
      <c r="C37" s="177"/>
      <c r="D37" s="177"/>
      <c r="E37" s="177"/>
      <c r="F37" s="177"/>
      <c r="G37" s="177"/>
      <c r="H37" s="177"/>
      <c r="I37" s="177"/>
      <c r="J37" s="177"/>
      <c r="K37" s="178"/>
      <c r="L37" s="26">
        <v>20</v>
      </c>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row>
    <row r="38" spans="1:120" s="4" customFormat="1" ht="40.049999999999997" customHeight="1" x14ac:dyDescent="0.7">
      <c r="A38" s="23" t="s">
        <v>38</v>
      </c>
      <c r="B38" s="10" t="s">
        <v>48</v>
      </c>
      <c r="C38" s="121" t="s">
        <v>23</v>
      </c>
      <c r="D38" s="122"/>
      <c r="E38" s="121" t="s">
        <v>7</v>
      </c>
      <c r="F38" s="122"/>
      <c r="G38" s="121" t="s">
        <v>47</v>
      </c>
      <c r="H38" s="123"/>
      <c r="I38" s="122"/>
      <c r="J38" s="10" t="s">
        <v>20</v>
      </c>
      <c r="K38" s="10" t="s">
        <v>21</v>
      </c>
      <c r="L38" s="24" t="s">
        <v>22</v>
      </c>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row>
    <row r="39" spans="1:120" s="72" customFormat="1" ht="16.95" customHeight="1" x14ac:dyDescent="0.25">
      <c r="A39" s="69"/>
      <c r="B39" s="70"/>
      <c r="C39" s="92"/>
      <c r="D39" s="93"/>
      <c r="E39" s="94"/>
      <c r="F39" s="95"/>
      <c r="G39" s="116"/>
      <c r="H39" s="116"/>
      <c r="I39" s="116"/>
      <c r="J39" s="11" t="str">
        <f>IF(OR(ISBLANK(A39),ISBLANK(B39)),"",(B39-A39)+1)</f>
        <v/>
      </c>
      <c r="K39" s="12">
        <f>20/1826</f>
        <v>1.0952902519167579E-2</v>
      </c>
      <c r="L39" s="25" t="str">
        <f>IFERROR(ROUND(J39*K39,4),"")</f>
        <v/>
      </c>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row>
    <row r="40" spans="1:120" s="72" customFormat="1" ht="16.95" customHeight="1" x14ac:dyDescent="0.25">
      <c r="A40" s="69"/>
      <c r="B40" s="70"/>
      <c r="C40" s="92"/>
      <c r="D40" s="93"/>
      <c r="E40" s="94"/>
      <c r="F40" s="95"/>
      <c r="G40" s="116"/>
      <c r="H40" s="116"/>
      <c r="I40" s="116"/>
      <c r="J40" s="11" t="str">
        <f t="shared" ref="J40:J52" si="3">IF(OR(ISBLANK(A40),ISBLANK(B40)),"",(B40-A40)+1)</f>
        <v/>
      </c>
      <c r="K40" s="12">
        <f t="shared" ref="K40:K52" si="4">20/1826</f>
        <v>1.0952902519167579E-2</v>
      </c>
      <c r="L40" s="25" t="str">
        <f t="shared" ref="L40:L52" si="5">IFERROR(ROUND(J40*K40,4),"")</f>
        <v/>
      </c>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row>
    <row r="41" spans="1:120" s="72" customFormat="1" ht="16.95" customHeight="1" x14ac:dyDescent="0.25">
      <c r="A41" s="69"/>
      <c r="B41" s="70"/>
      <c r="C41" s="92"/>
      <c r="D41" s="93"/>
      <c r="E41" s="94"/>
      <c r="F41" s="95"/>
      <c r="G41" s="116"/>
      <c r="H41" s="116"/>
      <c r="I41" s="116"/>
      <c r="J41" s="11" t="str">
        <f t="shared" si="3"/>
        <v/>
      </c>
      <c r="K41" s="12">
        <f t="shared" si="4"/>
        <v>1.0952902519167579E-2</v>
      </c>
      <c r="L41" s="25" t="str">
        <f t="shared" si="5"/>
        <v/>
      </c>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row>
    <row r="42" spans="1:120" s="72" customFormat="1" ht="16.95" customHeight="1" x14ac:dyDescent="0.25">
      <c r="A42" s="69"/>
      <c r="B42" s="70"/>
      <c r="C42" s="92"/>
      <c r="D42" s="93"/>
      <c r="E42" s="94"/>
      <c r="F42" s="95"/>
      <c r="G42" s="116"/>
      <c r="H42" s="116"/>
      <c r="I42" s="116"/>
      <c r="J42" s="11" t="str">
        <f t="shared" si="3"/>
        <v/>
      </c>
      <c r="K42" s="12">
        <f t="shared" si="4"/>
        <v>1.0952902519167579E-2</v>
      </c>
      <c r="L42" s="25" t="str">
        <f t="shared" si="5"/>
        <v/>
      </c>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row>
    <row r="43" spans="1:120" s="72" customFormat="1" ht="16.95" customHeight="1" x14ac:dyDescent="0.25">
      <c r="A43" s="69"/>
      <c r="B43" s="70"/>
      <c r="C43" s="92"/>
      <c r="D43" s="93"/>
      <c r="E43" s="94"/>
      <c r="F43" s="95"/>
      <c r="G43" s="116"/>
      <c r="H43" s="116"/>
      <c r="I43" s="116"/>
      <c r="J43" s="11" t="str">
        <f t="shared" si="3"/>
        <v/>
      </c>
      <c r="K43" s="12">
        <f t="shared" si="4"/>
        <v>1.0952902519167579E-2</v>
      </c>
      <c r="L43" s="25" t="str">
        <f t="shared" si="5"/>
        <v/>
      </c>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row>
    <row r="44" spans="1:120" s="72" customFormat="1" ht="16.95" customHeight="1" x14ac:dyDescent="0.25">
      <c r="A44" s="69"/>
      <c r="B44" s="70"/>
      <c r="C44" s="92"/>
      <c r="D44" s="93"/>
      <c r="E44" s="94"/>
      <c r="F44" s="95"/>
      <c r="G44" s="116"/>
      <c r="H44" s="116"/>
      <c r="I44" s="116"/>
      <c r="J44" s="11" t="str">
        <f t="shared" si="3"/>
        <v/>
      </c>
      <c r="K44" s="12">
        <f t="shared" si="4"/>
        <v>1.0952902519167579E-2</v>
      </c>
      <c r="L44" s="25" t="str">
        <f t="shared" si="5"/>
        <v/>
      </c>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row>
    <row r="45" spans="1:120" s="72" customFormat="1" ht="16.95" customHeight="1" x14ac:dyDescent="0.25">
      <c r="A45" s="69"/>
      <c r="B45" s="70"/>
      <c r="C45" s="92"/>
      <c r="D45" s="93"/>
      <c r="E45" s="94"/>
      <c r="F45" s="95"/>
      <c r="G45" s="116"/>
      <c r="H45" s="116"/>
      <c r="I45" s="116"/>
      <c r="J45" s="11" t="str">
        <f t="shared" si="3"/>
        <v/>
      </c>
      <c r="K45" s="12">
        <f t="shared" si="4"/>
        <v>1.0952902519167579E-2</v>
      </c>
      <c r="L45" s="25" t="str">
        <f t="shared" si="5"/>
        <v/>
      </c>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row>
    <row r="46" spans="1:120" s="72" customFormat="1" ht="16.95" customHeight="1" x14ac:dyDescent="0.25">
      <c r="A46" s="69"/>
      <c r="B46" s="70"/>
      <c r="C46" s="92"/>
      <c r="D46" s="93"/>
      <c r="E46" s="94"/>
      <c r="F46" s="95"/>
      <c r="G46" s="116"/>
      <c r="H46" s="116"/>
      <c r="I46" s="116"/>
      <c r="J46" s="11" t="str">
        <f t="shared" si="3"/>
        <v/>
      </c>
      <c r="K46" s="12">
        <f t="shared" si="4"/>
        <v>1.0952902519167579E-2</v>
      </c>
      <c r="L46" s="25" t="str">
        <f t="shared" si="5"/>
        <v/>
      </c>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row>
    <row r="47" spans="1:120" s="72" customFormat="1" ht="16.95" customHeight="1" x14ac:dyDescent="0.25">
      <c r="A47" s="69"/>
      <c r="B47" s="70"/>
      <c r="C47" s="92"/>
      <c r="D47" s="93"/>
      <c r="E47" s="94"/>
      <c r="F47" s="95"/>
      <c r="G47" s="116"/>
      <c r="H47" s="116"/>
      <c r="I47" s="116"/>
      <c r="J47" s="11" t="str">
        <f t="shared" si="3"/>
        <v/>
      </c>
      <c r="K47" s="12">
        <f t="shared" si="4"/>
        <v>1.0952902519167579E-2</v>
      </c>
      <c r="L47" s="25" t="str">
        <f t="shared" si="5"/>
        <v/>
      </c>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row>
    <row r="48" spans="1:120" s="72" customFormat="1" ht="16.95" customHeight="1" x14ac:dyDescent="0.25">
      <c r="A48" s="69"/>
      <c r="B48" s="70"/>
      <c r="C48" s="92"/>
      <c r="D48" s="93"/>
      <c r="E48" s="94"/>
      <c r="F48" s="95"/>
      <c r="G48" s="116"/>
      <c r="H48" s="116"/>
      <c r="I48" s="116"/>
      <c r="J48" s="11" t="str">
        <f t="shared" si="3"/>
        <v/>
      </c>
      <c r="K48" s="12">
        <f t="shared" si="4"/>
        <v>1.0952902519167579E-2</v>
      </c>
      <c r="L48" s="25" t="str">
        <f t="shared" si="5"/>
        <v/>
      </c>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row>
    <row r="49" spans="1:120" s="72" customFormat="1" ht="16.95" customHeight="1" x14ac:dyDescent="0.25">
      <c r="A49" s="69"/>
      <c r="B49" s="70"/>
      <c r="C49" s="92"/>
      <c r="D49" s="93"/>
      <c r="E49" s="94"/>
      <c r="F49" s="95"/>
      <c r="G49" s="116"/>
      <c r="H49" s="116"/>
      <c r="I49" s="116"/>
      <c r="J49" s="11" t="str">
        <f t="shared" si="3"/>
        <v/>
      </c>
      <c r="K49" s="12">
        <f t="shared" si="4"/>
        <v>1.0952902519167579E-2</v>
      </c>
      <c r="L49" s="25" t="str">
        <f t="shared" si="5"/>
        <v/>
      </c>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row>
    <row r="50" spans="1:120" s="72" customFormat="1" ht="16.95" customHeight="1" x14ac:dyDescent="0.25">
      <c r="A50" s="69"/>
      <c r="B50" s="70"/>
      <c r="C50" s="92"/>
      <c r="D50" s="93"/>
      <c r="E50" s="94"/>
      <c r="F50" s="95"/>
      <c r="G50" s="116"/>
      <c r="H50" s="116"/>
      <c r="I50" s="116"/>
      <c r="J50" s="11" t="str">
        <f t="shared" si="3"/>
        <v/>
      </c>
      <c r="K50" s="12">
        <f t="shared" si="4"/>
        <v>1.0952902519167579E-2</v>
      </c>
      <c r="L50" s="25" t="str">
        <f t="shared" si="5"/>
        <v/>
      </c>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row>
    <row r="51" spans="1:120" s="72" customFormat="1" ht="16.95" customHeight="1" x14ac:dyDescent="0.25">
      <c r="A51" s="69"/>
      <c r="B51" s="70"/>
      <c r="C51" s="92"/>
      <c r="D51" s="93"/>
      <c r="E51" s="94"/>
      <c r="F51" s="95"/>
      <c r="G51" s="116"/>
      <c r="H51" s="116"/>
      <c r="I51" s="116"/>
      <c r="J51" s="11" t="str">
        <f t="shared" si="3"/>
        <v/>
      </c>
      <c r="K51" s="12">
        <f t="shared" si="4"/>
        <v>1.0952902519167579E-2</v>
      </c>
      <c r="L51" s="25" t="str">
        <f t="shared" si="5"/>
        <v/>
      </c>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row>
    <row r="52" spans="1:120" s="72" customFormat="1" ht="16.95" customHeight="1" x14ac:dyDescent="0.25">
      <c r="A52" s="69"/>
      <c r="B52" s="70"/>
      <c r="C52" s="92"/>
      <c r="D52" s="93"/>
      <c r="E52" s="94"/>
      <c r="F52" s="95"/>
      <c r="G52" s="116"/>
      <c r="H52" s="116"/>
      <c r="I52" s="116"/>
      <c r="J52" s="11" t="str">
        <f t="shared" si="3"/>
        <v/>
      </c>
      <c r="K52" s="12">
        <f t="shared" si="4"/>
        <v>1.0952902519167579E-2</v>
      </c>
      <c r="L52" s="25" t="str">
        <f t="shared" si="5"/>
        <v/>
      </c>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row>
    <row r="53" spans="1:120" s="5" customFormat="1" ht="44.55" customHeight="1" x14ac:dyDescent="0.7">
      <c r="A53" s="107" t="s">
        <v>53</v>
      </c>
      <c r="B53" s="108"/>
      <c r="C53" s="108"/>
      <c r="D53" s="108"/>
      <c r="E53" s="108"/>
      <c r="F53" s="108"/>
      <c r="G53" s="108"/>
      <c r="H53" s="108"/>
      <c r="I53" s="108"/>
      <c r="J53" s="108"/>
      <c r="K53" s="109"/>
      <c r="L53" s="27">
        <f>MIN(20,ROUND(SUM(L39:L52),4))</f>
        <v>0</v>
      </c>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c r="CC53" s="57"/>
      <c r="CD53" s="57"/>
      <c r="CE53" s="57"/>
      <c r="CF53" s="57"/>
      <c r="CG53" s="57"/>
      <c r="CH53" s="57"/>
      <c r="CI53" s="57"/>
      <c r="CJ53" s="57"/>
      <c r="CK53" s="57"/>
      <c r="CL53" s="57"/>
      <c r="CM53" s="57"/>
      <c r="CN53" s="57"/>
      <c r="CO53" s="57"/>
      <c r="CP53" s="57"/>
      <c r="CQ53" s="57"/>
      <c r="CR53" s="57"/>
      <c r="CS53" s="57"/>
      <c r="CT53" s="57"/>
      <c r="CU53" s="57"/>
      <c r="CV53" s="57"/>
      <c r="CW53" s="57"/>
      <c r="CX53" s="57"/>
      <c r="CY53" s="57"/>
      <c r="CZ53" s="57"/>
      <c r="DA53" s="57"/>
      <c r="DB53" s="57"/>
      <c r="DC53" s="57"/>
      <c r="DD53" s="57"/>
      <c r="DE53" s="57"/>
      <c r="DF53" s="57"/>
      <c r="DG53" s="57"/>
      <c r="DH53" s="57"/>
      <c r="DI53" s="57"/>
      <c r="DJ53" s="57"/>
      <c r="DK53" s="57"/>
      <c r="DL53" s="57"/>
      <c r="DM53" s="57"/>
      <c r="DN53" s="57"/>
      <c r="DO53" s="57"/>
      <c r="DP53" s="57"/>
    </row>
    <row r="54" spans="1:120" s="7" customFormat="1" ht="67.8" customHeight="1" x14ac:dyDescent="0.25">
      <c r="A54" s="113" t="s">
        <v>54</v>
      </c>
      <c r="B54" s="114"/>
      <c r="C54" s="114"/>
      <c r="D54" s="114"/>
      <c r="E54" s="114"/>
      <c r="F54" s="114"/>
      <c r="G54" s="114"/>
      <c r="H54" s="114"/>
      <c r="I54" s="114"/>
      <c r="J54" s="114"/>
      <c r="K54" s="115"/>
      <c r="L54" s="26">
        <v>8</v>
      </c>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row>
    <row r="55" spans="1:120" s="4" customFormat="1" ht="49.2" customHeight="1" x14ac:dyDescent="0.7">
      <c r="A55" s="23" t="s">
        <v>38</v>
      </c>
      <c r="B55" s="10" t="s">
        <v>48</v>
      </c>
      <c r="C55" s="110" t="s">
        <v>23</v>
      </c>
      <c r="D55" s="111"/>
      <c r="E55" s="110" t="s">
        <v>7</v>
      </c>
      <c r="F55" s="111"/>
      <c r="G55" s="110" t="s">
        <v>47</v>
      </c>
      <c r="H55" s="112"/>
      <c r="I55" s="111"/>
      <c r="J55" s="10" t="s">
        <v>20</v>
      </c>
      <c r="K55" s="10" t="s">
        <v>21</v>
      </c>
      <c r="L55" s="24" t="s">
        <v>22</v>
      </c>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row>
    <row r="56" spans="1:120" s="72" customFormat="1" ht="16.95" customHeight="1" x14ac:dyDescent="0.25">
      <c r="A56" s="69"/>
      <c r="B56" s="70"/>
      <c r="C56" s="92"/>
      <c r="D56" s="93"/>
      <c r="E56" s="94"/>
      <c r="F56" s="95"/>
      <c r="G56" s="92"/>
      <c r="H56" s="106"/>
      <c r="I56" s="93"/>
      <c r="J56" s="11" t="str">
        <f>IF(OR(ISBLANK(A56),ISBLANK(B56)),"",(B56-A56)+1)</f>
        <v/>
      </c>
      <c r="K56" s="12">
        <f>8/1826</f>
        <v>4.3811610076670317E-3</v>
      </c>
      <c r="L56" s="25" t="str">
        <f>IFERROR(ROUND(J56*K56,4),"")</f>
        <v/>
      </c>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row>
    <row r="57" spans="1:120" s="72" customFormat="1" ht="16.95" customHeight="1" x14ac:dyDescent="0.25">
      <c r="A57" s="69"/>
      <c r="B57" s="70"/>
      <c r="C57" s="92"/>
      <c r="D57" s="93"/>
      <c r="E57" s="94"/>
      <c r="F57" s="95"/>
      <c r="G57" s="92"/>
      <c r="H57" s="106"/>
      <c r="I57" s="93"/>
      <c r="J57" s="11" t="str">
        <f t="shared" ref="J57:J69" si="6">IF(OR(ISBLANK(A57),ISBLANK(B57)),"",(B57-A57)+1)</f>
        <v/>
      </c>
      <c r="K57" s="12">
        <f t="shared" ref="K57:K69" si="7">8/1826</f>
        <v>4.3811610076670317E-3</v>
      </c>
      <c r="L57" s="25" t="str">
        <f t="shared" ref="L57:L69" si="8">IFERROR(ROUND(J57*K57,4),"")</f>
        <v/>
      </c>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row>
    <row r="58" spans="1:120" s="72" customFormat="1" ht="16.95" customHeight="1" x14ac:dyDescent="0.25">
      <c r="A58" s="69"/>
      <c r="B58" s="70"/>
      <c r="C58" s="92"/>
      <c r="D58" s="93"/>
      <c r="E58" s="94"/>
      <c r="F58" s="95"/>
      <c r="G58" s="94"/>
      <c r="H58" s="96"/>
      <c r="I58" s="95"/>
      <c r="J58" s="11" t="str">
        <f t="shared" si="6"/>
        <v/>
      </c>
      <c r="K58" s="12">
        <f t="shared" si="7"/>
        <v>4.3811610076670317E-3</v>
      </c>
      <c r="L58" s="25" t="str">
        <f t="shared" si="8"/>
        <v/>
      </c>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row>
    <row r="59" spans="1:120" s="72" customFormat="1" ht="16.95" customHeight="1" x14ac:dyDescent="0.25">
      <c r="A59" s="69"/>
      <c r="B59" s="70"/>
      <c r="C59" s="92"/>
      <c r="D59" s="93"/>
      <c r="E59" s="94"/>
      <c r="F59" s="95"/>
      <c r="G59" s="94"/>
      <c r="H59" s="96"/>
      <c r="I59" s="95"/>
      <c r="J59" s="11" t="str">
        <f t="shared" si="6"/>
        <v/>
      </c>
      <c r="K59" s="12">
        <f t="shared" si="7"/>
        <v>4.3811610076670317E-3</v>
      </c>
      <c r="L59" s="25" t="str">
        <f t="shared" si="8"/>
        <v/>
      </c>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row>
    <row r="60" spans="1:120" s="72" customFormat="1" ht="16.95" customHeight="1" x14ac:dyDescent="0.25">
      <c r="A60" s="69"/>
      <c r="B60" s="70"/>
      <c r="C60" s="92"/>
      <c r="D60" s="93"/>
      <c r="E60" s="94"/>
      <c r="F60" s="95"/>
      <c r="G60" s="94"/>
      <c r="H60" s="96"/>
      <c r="I60" s="95"/>
      <c r="J60" s="11" t="str">
        <f t="shared" si="6"/>
        <v/>
      </c>
      <c r="K60" s="12">
        <f t="shared" si="7"/>
        <v>4.3811610076670317E-3</v>
      </c>
      <c r="L60" s="25" t="str">
        <f t="shared" si="8"/>
        <v/>
      </c>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row>
    <row r="61" spans="1:120" s="72" customFormat="1" ht="16.95" customHeight="1" x14ac:dyDescent="0.25">
      <c r="A61" s="69"/>
      <c r="B61" s="70"/>
      <c r="C61" s="92"/>
      <c r="D61" s="93"/>
      <c r="E61" s="94"/>
      <c r="F61" s="95"/>
      <c r="G61" s="94"/>
      <c r="H61" s="96"/>
      <c r="I61" s="95"/>
      <c r="J61" s="11" t="str">
        <f t="shared" si="6"/>
        <v/>
      </c>
      <c r="K61" s="12">
        <f t="shared" si="7"/>
        <v>4.3811610076670317E-3</v>
      </c>
      <c r="L61" s="25" t="str">
        <f t="shared" si="8"/>
        <v/>
      </c>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row>
    <row r="62" spans="1:120" s="72" customFormat="1" ht="16.95" customHeight="1" x14ac:dyDescent="0.25">
      <c r="A62" s="69"/>
      <c r="B62" s="70"/>
      <c r="C62" s="92"/>
      <c r="D62" s="93"/>
      <c r="E62" s="94"/>
      <c r="F62" s="95"/>
      <c r="G62" s="94"/>
      <c r="H62" s="96"/>
      <c r="I62" s="95"/>
      <c r="J62" s="11" t="str">
        <f t="shared" si="6"/>
        <v/>
      </c>
      <c r="K62" s="12">
        <f t="shared" si="7"/>
        <v>4.3811610076670317E-3</v>
      </c>
      <c r="L62" s="25" t="str">
        <f t="shared" si="8"/>
        <v/>
      </c>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row>
    <row r="63" spans="1:120" s="72" customFormat="1" ht="16.95" customHeight="1" x14ac:dyDescent="0.25">
      <c r="A63" s="69"/>
      <c r="B63" s="70"/>
      <c r="C63" s="92"/>
      <c r="D63" s="93"/>
      <c r="E63" s="94"/>
      <c r="F63" s="95"/>
      <c r="G63" s="94"/>
      <c r="H63" s="96"/>
      <c r="I63" s="95"/>
      <c r="J63" s="11" t="str">
        <f t="shared" si="6"/>
        <v/>
      </c>
      <c r="K63" s="12">
        <f t="shared" si="7"/>
        <v>4.3811610076670317E-3</v>
      </c>
      <c r="L63" s="25" t="str">
        <f t="shared" si="8"/>
        <v/>
      </c>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row>
    <row r="64" spans="1:120" s="72" customFormat="1" ht="16.95" customHeight="1" x14ac:dyDescent="0.25">
      <c r="A64" s="69"/>
      <c r="B64" s="70"/>
      <c r="C64" s="92"/>
      <c r="D64" s="93"/>
      <c r="E64" s="94"/>
      <c r="F64" s="95"/>
      <c r="G64" s="94"/>
      <c r="H64" s="96"/>
      <c r="I64" s="95"/>
      <c r="J64" s="11" t="str">
        <f t="shared" si="6"/>
        <v/>
      </c>
      <c r="K64" s="12">
        <f t="shared" si="7"/>
        <v>4.3811610076670317E-3</v>
      </c>
      <c r="L64" s="25" t="str">
        <f t="shared" si="8"/>
        <v/>
      </c>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row>
    <row r="65" spans="1:120" s="72" customFormat="1" ht="16.95" customHeight="1" x14ac:dyDescent="0.25">
      <c r="A65" s="69"/>
      <c r="B65" s="70"/>
      <c r="C65" s="92"/>
      <c r="D65" s="93"/>
      <c r="E65" s="94"/>
      <c r="F65" s="95"/>
      <c r="G65" s="94"/>
      <c r="H65" s="96"/>
      <c r="I65" s="95"/>
      <c r="J65" s="11" t="str">
        <f t="shared" si="6"/>
        <v/>
      </c>
      <c r="K65" s="12">
        <f t="shared" si="7"/>
        <v>4.3811610076670317E-3</v>
      </c>
      <c r="L65" s="25" t="str">
        <f t="shared" si="8"/>
        <v/>
      </c>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row>
    <row r="66" spans="1:120" s="72" customFormat="1" ht="16.95" customHeight="1" x14ac:dyDescent="0.25">
      <c r="A66" s="69"/>
      <c r="B66" s="70"/>
      <c r="C66" s="92"/>
      <c r="D66" s="93"/>
      <c r="E66" s="94"/>
      <c r="F66" s="95"/>
      <c r="G66" s="94"/>
      <c r="H66" s="96"/>
      <c r="I66" s="95"/>
      <c r="J66" s="11" t="str">
        <f t="shared" si="6"/>
        <v/>
      </c>
      <c r="K66" s="12">
        <f t="shared" si="7"/>
        <v>4.3811610076670317E-3</v>
      </c>
      <c r="L66" s="25" t="str">
        <f t="shared" si="8"/>
        <v/>
      </c>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row>
    <row r="67" spans="1:120" s="72" customFormat="1" ht="16.95" customHeight="1" x14ac:dyDescent="0.25">
      <c r="A67" s="69"/>
      <c r="B67" s="70"/>
      <c r="C67" s="92"/>
      <c r="D67" s="93"/>
      <c r="E67" s="94"/>
      <c r="F67" s="95"/>
      <c r="G67" s="94"/>
      <c r="H67" s="96"/>
      <c r="I67" s="95"/>
      <c r="J67" s="11" t="str">
        <f t="shared" si="6"/>
        <v/>
      </c>
      <c r="K67" s="12">
        <f t="shared" si="7"/>
        <v>4.3811610076670317E-3</v>
      </c>
      <c r="L67" s="25" t="str">
        <f t="shared" si="8"/>
        <v/>
      </c>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row>
    <row r="68" spans="1:120" s="72" customFormat="1" ht="16.95" customHeight="1" x14ac:dyDescent="0.25">
      <c r="A68" s="69"/>
      <c r="B68" s="70"/>
      <c r="C68" s="92"/>
      <c r="D68" s="93"/>
      <c r="E68" s="94"/>
      <c r="F68" s="95"/>
      <c r="G68" s="94"/>
      <c r="H68" s="96"/>
      <c r="I68" s="95"/>
      <c r="J68" s="11" t="str">
        <f t="shared" si="6"/>
        <v/>
      </c>
      <c r="K68" s="12">
        <f t="shared" si="7"/>
        <v>4.3811610076670317E-3</v>
      </c>
      <c r="L68" s="25" t="str">
        <f t="shared" si="8"/>
        <v/>
      </c>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c r="BS68" s="71"/>
      <c r="BT68" s="7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row>
    <row r="69" spans="1:120" s="72" customFormat="1" ht="16.95" customHeight="1" x14ac:dyDescent="0.25">
      <c r="A69" s="69"/>
      <c r="B69" s="70"/>
      <c r="C69" s="92"/>
      <c r="D69" s="93"/>
      <c r="E69" s="94"/>
      <c r="F69" s="95"/>
      <c r="G69" s="94"/>
      <c r="H69" s="96"/>
      <c r="I69" s="95"/>
      <c r="J69" s="11" t="str">
        <f t="shared" si="6"/>
        <v/>
      </c>
      <c r="K69" s="12">
        <f t="shared" si="7"/>
        <v>4.3811610076670317E-3</v>
      </c>
      <c r="L69" s="25" t="str">
        <f t="shared" si="8"/>
        <v/>
      </c>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row>
    <row r="70" spans="1:120" s="6" customFormat="1" ht="43.95" customHeight="1" x14ac:dyDescent="0.7">
      <c r="A70" s="102" t="s">
        <v>55</v>
      </c>
      <c r="B70" s="103"/>
      <c r="C70" s="103"/>
      <c r="D70" s="103"/>
      <c r="E70" s="103"/>
      <c r="F70" s="103"/>
      <c r="G70" s="103"/>
      <c r="H70" s="103"/>
      <c r="I70" s="103"/>
      <c r="J70" s="103"/>
      <c r="K70" s="104"/>
      <c r="L70" s="53">
        <f>MIN(8,ROUND(SUM(L56:L69),4))</f>
        <v>0</v>
      </c>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c r="DA70" s="58"/>
      <c r="DB70" s="58"/>
      <c r="DC70" s="58"/>
      <c r="DD70" s="58"/>
      <c r="DE70" s="58"/>
      <c r="DF70" s="58"/>
      <c r="DG70" s="58"/>
      <c r="DH70" s="58"/>
      <c r="DI70" s="58"/>
      <c r="DJ70" s="58"/>
      <c r="DK70" s="58"/>
      <c r="DL70" s="58"/>
      <c r="DM70" s="58"/>
      <c r="DN70" s="58"/>
      <c r="DO70" s="58"/>
      <c r="DP70" s="58"/>
    </row>
    <row r="71" spans="1:120" s="2" customFormat="1" ht="52.95" customHeight="1" x14ac:dyDescent="0.25">
      <c r="A71" s="97" t="s">
        <v>33</v>
      </c>
      <c r="B71" s="98"/>
      <c r="C71" s="98"/>
      <c r="D71" s="98"/>
      <c r="E71" s="98"/>
      <c r="F71" s="98"/>
      <c r="G71" s="98"/>
      <c r="H71" s="98"/>
      <c r="I71" s="98"/>
      <c r="J71" s="98"/>
      <c r="K71" s="98"/>
      <c r="L71" s="53">
        <f>MIN(40,ROUND(SUM(L36+L53+L70),4))</f>
        <v>0</v>
      </c>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row>
    <row r="72" spans="1:120" s="8" customFormat="1" ht="24" x14ac:dyDescent="0.25">
      <c r="A72" s="28"/>
      <c r="B72" s="13"/>
      <c r="C72" s="13"/>
      <c r="D72" s="13"/>
      <c r="E72" s="13"/>
      <c r="F72" s="13"/>
      <c r="G72" s="13"/>
      <c r="H72" s="13"/>
      <c r="I72" s="13"/>
      <c r="J72" s="13"/>
      <c r="K72" s="13"/>
      <c r="L72" s="29"/>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c r="CT72" s="60"/>
      <c r="CU72" s="60"/>
      <c r="CV72" s="60"/>
      <c r="CW72" s="60"/>
      <c r="CX72" s="60"/>
      <c r="CY72" s="60"/>
      <c r="CZ72" s="60"/>
      <c r="DA72" s="60"/>
      <c r="DB72" s="60"/>
      <c r="DC72" s="60"/>
      <c r="DD72" s="60"/>
      <c r="DE72" s="60"/>
      <c r="DF72" s="60"/>
      <c r="DG72" s="60"/>
      <c r="DH72" s="60"/>
      <c r="DI72" s="60"/>
      <c r="DJ72" s="60"/>
      <c r="DK72" s="60"/>
      <c r="DL72" s="60"/>
      <c r="DM72" s="60"/>
      <c r="DN72" s="60"/>
      <c r="DO72" s="60"/>
      <c r="DP72" s="60"/>
    </row>
    <row r="73" spans="1:120" s="6" customFormat="1" ht="49.8" customHeight="1" x14ac:dyDescent="0.85">
      <c r="A73" s="30"/>
      <c r="B73" s="31" t="s">
        <v>24</v>
      </c>
      <c r="C73" s="105"/>
      <c r="D73" s="105"/>
      <c r="E73" s="105"/>
      <c r="F73" s="105"/>
      <c r="G73" s="105"/>
      <c r="H73" s="73" t="s">
        <v>25</v>
      </c>
      <c r="I73" s="51"/>
      <c r="J73" s="15"/>
      <c r="K73" s="15"/>
      <c r="L73" s="32"/>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c r="CC73" s="58"/>
      <c r="CD73" s="58"/>
      <c r="CE73" s="58"/>
      <c r="CF73" s="58"/>
      <c r="CG73" s="58"/>
      <c r="CH73" s="58"/>
      <c r="CI73" s="58"/>
      <c r="CJ73" s="58"/>
      <c r="CK73" s="58"/>
      <c r="CL73" s="58"/>
      <c r="CM73" s="58"/>
      <c r="CN73" s="58"/>
      <c r="CO73" s="58"/>
      <c r="CP73" s="58"/>
      <c r="CQ73" s="58"/>
      <c r="CR73" s="58"/>
      <c r="CS73" s="58"/>
      <c r="CT73" s="58"/>
      <c r="CU73" s="58"/>
      <c r="CV73" s="58"/>
      <c r="CW73" s="58"/>
      <c r="CX73" s="58"/>
      <c r="CY73" s="58"/>
      <c r="CZ73" s="58"/>
      <c r="DA73" s="58"/>
      <c r="DB73" s="58"/>
      <c r="DC73" s="58"/>
      <c r="DD73" s="58"/>
      <c r="DE73" s="58"/>
      <c r="DF73" s="58"/>
      <c r="DG73" s="58"/>
      <c r="DH73" s="58"/>
      <c r="DI73" s="58"/>
      <c r="DJ73" s="58"/>
      <c r="DK73" s="58"/>
      <c r="DL73" s="58"/>
      <c r="DM73" s="58"/>
      <c r="DN73" s="58"/>
      <c r="DO73" s="58"/>
      <c r="DP73" s="58"/>
    </row>
    <row r="74" spans="1:120" s="9" customFormat="1" ht="48.6" customHeight="1" x14ac:dyDescent="0.7">
      <c r="A74" s="33"/>
      <c r="B74" s="100"/>
      <c r="C74" s="100"/>
      <c r="D74" s="100"/>
      <c r="E74" s="100"/>
      <c r="F74" s="100"/>
      <c r="G74" s="100"/>
      <c r="H74" s="100"/>
      <c r="I74" s="100"/>
      <c r="J74" s="100"/>
      <c r="K74" s="100"/>
      <c r="L74" s="32"/>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c r="BS74" s="6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row>
    <row r="75" spans="1:120" s="6" customFormat="1" ht="142.19999999999999" customHeight="1" x14ac:dyDescent="0.7">
      <c r="A75" s="30"/>
      <c r="B75" s="101" t="s">
        <v>121</v>
      </c>
      <c r="C75" s="101"/>
      <c r="D75" s="101"/>
      <c r="E75" s="101"/>
      <c r="F75" s="101"/>
      <c r="G75" s="101"/>
      <c r="H75" s="101"/>
      <c r="I75" s="101"/>
      <c r="J75" s="101"/>
      <c r="K75" s="101"/>
      <c r="L75" s="32"/>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c r="CV75" s="58"/>
      <c r="CW75" s="58"/>
      <c r="CX75" s="58"/>
      <c r="CY75" s="58"/>
      <c r="CZ75" s="58"/>
      <c r="DA75" s="58"/>
      <c r="DB75" s="58"/>
      <c r="DC75" s="58"/>
      <c r="DD75" s="58"/>
      <c r="DE75" s="58"/>
      <c r="DF75" s="58"/>
      <c r="DG75" s="58"/>
      <c r="DH75" s="58"/>
      <c r="DI75" s="58"/>
      <c r="DJ75" s="58"/>
      <c r="DK75" s="58"/>
      <c r="DL75" s="58"/>
      <c r="DM75" s="58"/>
      <c r="DN75" s="58"/>
      <c r="DO75" s="58"/>
      <c r="DP75" s="58"/>
    </row>
    <row r="76" spans="1:120" s="6" customFormat="1" ht="24" x14ac:dyDescent="0.85">
      <c r="A76" s="30"/>
      <c r="B76" s="34"/>
      <c r="C76" s="34"/>
      <c r="D76" s="34"/>
      <c r="E76" s="34"/>
      <c r="F76" s="34"/>
      <c r="G76" s="34"/>
      <c r="L76" s="35"/>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58"/>
      <c r="BZ76" s="58"/>
      <c r="CA76" s="58"/>
      <c r="CB76" s="58"/>
      <c r="CC76" s="58"/>
      <c r="CD76" s="58"/>
      <c r="CE76" s="58"/>
      <c r="CF76" s="58"/>
      <c r="CG76" s="58"/>
      <c r="CH76" s="58"/>
      <c r="CI76" s="58"/>
      <c r="CJ76" s="58"/>
      <c r="CK76" s="58"/>
      <c r="CL76" s="58"/>
      <c r="CM76" s="58"/>
      <c r="CN76" s="58"/>
      <c r="CO76" s="58"/>
      <c r="CP76" s="58"/>
      <c r="CQ76" s="58"/>
      <c r="CR76" s="58"/>
      <c r="CS76" s="58"/>
      <c r="CT76" s="58"/>
      <c r="CU76" s="58"/>
      <c r="CV76" s="58"/>
      <c r="CW76" s="58"/>
      <c r="CX76" s="58"/>
      <c r="CY76" s="58"/>
      <c r="CZ76" s="58"/>
      <c r="DA76" s="58"/>
      <c r="DB76" s="58"/>
      <c r="DC76" s="58"/>
      <c r="DD76" s="58"/>
      <c r="DE76" s="58"/>
      <c r="DF76" s="58"/>
      <c r="DG76" s="58"/>
      <c r="DH76" s="58"/>
      <c r="DI76" s="58"/>
      <c r="DJ76" s="58"/>
      <c r="DK76" s="58"/>
      <c r="DL76" s="58"/>
      <c r="DM76" s="58"/>
      <c r="DN76" s="58"/>
      <c r="DO76" s="58"/>
      <c r="DP76" s="58"/>
    </row>
    <row r="77" spans="1:120" s="6" customFormat="1" ht="24" x14ac:dyDescent="0.85">
      <c r="A77" s="30"/>
      <c r="B77" s="34"/>
      <c r="C77" s="36" t="s">
        <v>26</v>
      </c>
      <c r="D77" s="105"/>
      <c r="E77" s="105"/>
      <c r="F77" s="105"/>
      <c r="G77" s="37" t="s">
        <v>27</v>
      </c>
      <c r="L77" s="35"/>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c r="CC77" s="58"/>
      <c r="CD77" s="58"/>
      <c r="CE77" s="58"/>
      <c r="CF77" s="58"/>
      <c r="CG77" s="58"/>
      <c r="CH77" s="58"/>
      <c r="CI77" s="58"/>
      <c r="CJ77" s="58"/>
      <c r="CK77" s="58"/>
      <c r="CL77" s="58"/>
      <c r="CM77" s="58"/>
      <c r="CN77" s="58"/>
      <c r="CO77" s="58"/>
      <c r="CP77" s="58"/>
      <c r="CQ77" s="58"/>
      <c r="CR77" s="58"/>
      <c r="CS77" s="58"/>
      <c r="CT77" s="58"/>
      <c r="CU77" s="58"/>
      <c r="CV77" s="58"/>
      <c r="CW77" s="58"/>
      <c r="CX77" s="58"/>
      <c r="CY77" s="58"/>
      <c r="CZ77" s="58"/>
      <c r="DA77" s="58"/>
      <c r="DB77" s="58"/>
      <c r="DC77" s="58"/>
      <c r="DD77" s="58"/>
      <c r="DE77" s="58"/>
      <c r="DF77" s="58"/>
      <c r="DG77" s="58"/>
      <c r="DH77" s="58"/>
      <c r="DI77" s="58"/>
      <c r="DJ77" s="58"/>
      <c r="DK77" s="58"/>
      <c r="DL77" s="58"/>
      <c r="DM77" s="58"/>
      <c r="DN77" s="58"/>
      <c r="DO77" s="58"/>
      <c r="DP77" s="58"/>
    </row>
    <row r="78" spans="1:120" s="6" customFormat="1" ht="24" x14ac:dyDescent="0.85">
      <c r="A78" s="30"/>
      <c r="B78" s="34"/>
      <c r="C78" s="37"/>
      <c r="D78" s="37"/>
      <c r="E78" s="37"/>
      <c r="F78" s="37"/>
      <c r="G78" s="37"/>
      <c r="L78" s="35"/>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8"/>
      <c r="BR78" s="58"/>
      <c r="BS78" s="58"/>
      <c r="BT78" s="58"/>
      <c r="BU78" s="58"/>
      <c r="BV78" s="58"/>
      <c r="BW78" s="58"/>
      <c r="BX78" s="58"/>
      <c r="BY78" s="58"/>
      <c r="BZ78" s="58"/>
      <c r="CA78" s="58"/>
      <c r="CB78" s="58"/>
      <c r="CC78" s="58"/>
      <c r="CD78" s="58"/>
      <c r="CE78" s="58"/>
      <c r="CF78" s="58"/>
      <c r="CG78" s="58"/>
      <c r="CH78" s="58"/>
      <c r="CI78" s="58"/>
      <c r="CJ78" s="58"/>
      <c r="CK78" s="58"/>
      <c r="CL78" s="58"/>
      <c r="CM78" s="58"/>
      <c r="CN78" s="58"/>
      <c r="CO78" s="58"/>
      <c r="CP78" s="58"/>
      <c r="CQ78" s="58"/>
      <c r="CR78" s="58"/>
      <c r="CS78" s="58"/>
      <c r="CT78" s="58"/>
      <c r="CU78" s="58"/>
      <c r="CV78" s="58"/>
      <c r="CW78" s="58"/>
      <c r="CX78" s="58"/>
      <c r="CY78" s="58"/>
      <c r="CZ78" s="58"/>
      <c r="DA78" s="58"/>
      <c r="DB78" s="58"/>
      <c r="DC78" s="58"/>
      <c r="DD78" s="58"/>
      <c r="DE78" s="58"/>
      <c r="DF78" s="58"/>
      <c r="DG78" s="58"/>
      <c r="DH78" s="58"/>
      <c r="DI78" s="58"/>
      <c r="DJ78" s="58"/>
      <c r="DK78" s="58"/>
      <c r="DL78" s="58"/>
      <c r="DM78" s="58"/>
      <c r="DN78" s="58"/>
      <c r="DO78" s="58"/>
      <c r="DP78" s="58"/>
    </row>
    <row r="79" spans="1:120" s="6" customFormat="1" ht="24" x14ac:dyDescent="0.85">
      <c r="A79" s="30"/>
      <c r="C79" s="51"/>
      <c r="D79" s="38" t="s">
        <v>28</v>
      </c>
      <c r="E79" s="105"/>
      <c r="F79" s="105"/>
      <c r="G79" s="37" t="s">
        <v>88</v>
      </c>
      <c r="H79" s="39"/>
      <c r="I79" s="40"/>
      <c r="L79" s="35"/>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8"/>
      <c r="DB79" s="58"/>
      <c r="DC79" s="58"/>
      <c r="DD79" s="58"/>
      <c r="DE79" s="58"/>
      <c r="DF79" s="58"/>
      <c r="DG79" s="58"/>
      <c r="DH79" s="58"/>
      <c r="DI79" s="58"/>
      <c r="DJ79" s="58"/>
      <c r="DK79" s="58"/>
      <c r="DL79" s="58"/>
      <c r="DM79" s="58"/>
      <c r="DN79" s="58"/>
      <c r="DO79" s="58"/>
      <c r="DP79" s="58"/>
    </row>
    <row r="80" spans="1:120" s="6" customFormat="1" ht="24" x14ac:dyDescent="0.85">
      <c r="A80" s="30"/>
      <c r="B80" s="34"/>
      <c r="C80" s="37"/>
      <c r="D80" s="37"/>
      <c r="E80" s="37"/>
      <c r="F80" s="37"/>
      <c r="G80" s="37"/>
      <c r="L80" s="35"/>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c r="DB80" s="58"/>
      <c r="DC80" s="58"/>
      <c r="DD80" s="58"/>
      <c r="DE80" s="58"/>
      <c r="DF80" s="58"/>
      <c r="DG80" s="58"/>
      <c r="DH80" s="58"/>
      <c r="DI80" s="58"/>
      <c r="DJ80" s="58"/>
      <c r="DK80" s="58"/>
      <c r="DL80" s="58"/>
      <c r="DM80" s="58"/>
      <c r="DN80" s="58"/>
      <c r="DO80" s="58"/>
      <c r="DP80" s="58"/>
    </row>
    <row r="81" spans="1:120" s="6" customFormat="1" ht="24" x14ac:dyDescent="0.85">
      <c r="A81" s="30"/>
      <c r="B81" s="34"/>
      <c r="C81" s="41"/>
      <c r="D81" s="42"/>
      <c r="E81" s="43" t="s">
        <v>29</v>
      </c>
      <c r="F81" s="42"/>
      <c r="G81" s="37"/>
      <c r="I81" s="44"/>
      <c r="J81" s="44"/>
      <c r="L81" s="35"/>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c r="DB81" s="58"/>
      <c r="DC81" s="58"/>
      <c r="DD81" s="58"/>
      <c r="DE81" s="58"/>
      <c r="DF81" s="58"/>
      <c r="DG81" s="58"/>
      <c r="DH81" s="58"/>
      <c r="DI81" s="58"/>
      <c r="DJ81" s="58"/>
      <c r="DK81" s="58"/>
      <c r="DL81" s="58"/>
      <c r="DM81" s="58"/>
      <c r="DN81" s="58"/>
      <c r="DO81" s="58"/>
      <c r="DP81" s="58"/>
    </row>
    <row r="82" spans="1:120" s="6" customFormat="1" ht="122.4" customHeight="1" thickBot="1" x14ac:dyDescent="0.75">
      <c r="A82" s="45"/>
      <c r="B82" s="46"/>
      <c r="C82" s="47" t="s">
        <v>30</v>
      </c>
      <c r="D82" s="48"/>
      <c r="E82" s="99"/>
      <c r="F82" s="99"/>
      <c r="G82" s="99"/>
      <c r="H82" s="49"/>
      <c r="I82" s="49"/>
      <c r="J82" s="46"/>
      <c r="K82" s="46"/>
      <c r="L82" s="50"/>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c r="BO82" s="58"/>
      <c r="BP82" s="58"/>
      <c r="BQ82" s="58"/>
      <c r="BR82" s="58"/>
      <c r="BS82" s="58"/>
      <c r="BT82" s="58"/>
      <c r="BU82" s="58"/>
      <c r="BV82" s="58"/>
      <c r="BW82" s="58"/>
      <c r="BX82" s="58"/>
      <c r="BY82" s="58"/>
      <c r="BZ82" s="58"/>
      <c r="CA82" s="58"/>
      <c r="CB82" s="58"/>
      <c r="CC82" s="58"/>
      <c r="CD82" s="58"/>
      <c r="CE82" s="58"/>
      <c r="CF82" s="58"/>
      <c r="CG82" s="58"/>
      <c r="CH82" s="58"/>
      <c r="CI82" s="58"/>
      <c r="CJ82" s="58"/>
      <c r="CK82" s="58"/>
      <c r="CL82" s="58"/>
      <c r="CM82" s="58"/>
      <c r="CN82" s="58"/>
      <c r="CO82" s="58"/>
      <c r="CP82" s="58"/>
      <c r="CQ82" s="58"/>
      <c r="CR82" s="58"/>
      <c r="CS82" s="58"/>
      <c r="CT82" s="58"/>
      <c r="CU82" s="58"/>
      <c r="CV82" s="58"/>
      <c r="CW82" s="58"/>
      <c r="CX82" s="58"/>
      <c r="CY82" s="58"/>
      <c r="CZ82" s="58"/>
      <c r="DA82" s="58"/>
      <c r="DB82" s="58"/>
      <c r="DC82" s="58"/>
      <c r="DD82" s="58"/>
      <c r="DE82" s="58"/>
      <c r="DF82" s="58"/>
      <c r="DG82" s="58"/>
      <c r="DH82" s="58"/>
      <c r="DI82" s="58"/>
      <c r="DJ82" s="58"/>
      <c r="DK82" s="58"/>
      <c r="DL82" s="58"/>
      <c r="DM82" s="58"/>
      <c r="DN82" s="58"/>
      <c r="DO82" s="58"/>
      <c r="DP82" s="58"/>
    </row>
    <row r="83" spans="1:120" s="58" customFormat="1" ht="15" customHeight="1" x14ac:dyDescent="0.85">
      <c r="B83" s="62"/>
      <c r="C83" s="62"/>
      <c r="D83" s="62"/>
      <c r="E83" s="62"/>
      <c r="F83" s="62"/>
      <c r="G83" s="62"/>
      <c r="H83" s="62"/>
      <c r="I83" s="62"/>
      <c r="J83" s="62"/>
      <c r="K83" s="62"/>
      <c r="L83" s="63"/>
    </row>
    <row r="84" spans="1:120" s="55" customFormat="1" x14ac:dyDescent="0.25">
      <c r="A84" s="64"/>
    </row>
    <row r="85" spans="1:120" s="55" customFormat="1" x14ac:dyDescent="0.25"/>
    <row r="86" spans="1:120" s="55" customFormat="1" x14ac:dyDescent="0.25"/>
    <row r="87" spans="1:120" s="55" customFormat="1" x14ac:dyDescent="0.25"/>
    <row r="88" spans="1:120" s="55" customFormat="1" x14ac:dyDescent="0.25"/>
    <row r="89" spans="1:120" s="55" customFormat="1" x14ac:dyDescent="0.25"/>
    <row r="90" spans="1:120" s="55" customFormat="1" x14ac:dyDescent="0.25"/>
    <row r="91" spans="1:120" s="55" customFormat="1" x14ac:dyDescent="0.25"/>
    <row r="92" spans="1:120" s="55" customFormat="1" x14ac:dyDescent="0.25"/>
    <row r="93" spans="1:120" s="55" customFormat="1" x14ac:dyDescent="0.25"/>
    <row r="94" spans="1:120" s="55" customFormat="1" x14ac:dyDescent="0.25"/>
    <row r="95" spans="1:120" s="55" customFormat="1" x14ac:dyDescent="0.25"/>
    <row r="96" spans="1:120" s="55" customFormat="1" x14ac:dyDescent="0.25"/>
    <row r="97" s="55" customFormat="1" x14ac:dyDescent="0.25"/>
    <row r="98" s="55" customFormat="1" x14ac:dyDescent="0.25"/>
    <row r="99" s="55" customFormat="1" x14ac:dyDescent="0.25"/>
    <row r="100" s="55" customFormat="1" x14ac:dyDescent="0.25"/>
    <row r="101" s="55" customFormat="1" x14ac:dyDescent="0.25"/>
    <row r="102" s="55" customFormat="1" x14ac:dyDescent="0.25"/>
    <row r="103" s="55" customFormat="1" x14ac:dyDescent="0.25"/>
    <row r="104" s="55" customFormat="1" x14ac:dyDescent="0.25"/>
    <row r="105" s="55" customFormat="1" x14ac:dyDescent="0.25"/>
    <row r="106" s="55" customFormat="1" x14ac:dyDescent="0.25"/>
    <row r="107" s="55" customFormat="1" x14ac:dyDescent="0.25"/>
    <row r="108" s="55" customFormat="1" x14ac:dyDescent="0.25"/>
    <row r="109" s="55" customFormat="1" x14ac:dyDescent="0.25"/>
    <row r="110" s="55" customFormat="1" x14ac:dyDescent="0.25"/>
    <row r="111" s="55" customFormat="1" x14ac:dyDescent="0.25"/>
    <row r="112" s="55" customFormat="1" x14ac:dyDescent="0.25"/>
    <row r="113" s="55" customFormat="1" x14ac:dyDescent="0.25"/>
    <row r="114" s="55" customFormat="1" x14ac:dyDescent="0.25"/>
    <row r="115" s="55" customFormat="1" x14ac:dyDescent="0.25"/>
    <row r="116" s="55" customFormat="1" x14ac:dyDescent="0.25"/>
    <row r="117" s="55" customFormat="1" x14ac:dyDescent="0.25"/>
    <row r="118" s="55" customFormat="1" x14ac:dyDescent="0.25"/>
    <row r="119" s="55" customFormat="1" x14ac:dyDescent="0.25"/>
    <row r="120" s="55" customFormat="1" x14ac:dyDescent="0.25"/>
    <row r="121" s="55" customFormat="1" x14ac:dyDescent="0.25"/>
    <row r="122" s="55" customFormat="1" x14ac:dyDescent="0.25"/>
    <row r="123" s="55" customFormat="1" x14ac:dyDescent="0.25"/>
    <row r="124" s="55" customFormat="1" x14ac:dyDescent="0.25"/>
    <row r="125" s="55" customFormat="1" x14ac:dyDescent="0.25"/>
    <row r="126" s="55" customFormat="1" x14ac:dyDescent="0.25"/>
    <row r="127" s="55" customFormat="1" x14ac:dyDescent="0.25"/>
    <row r="128" s="55" customFormat="1" x14ac:dyDescent="0.25"/>
    <row r="129" s="55" customFormat="1" x14ac:dyDescent="0.25"/>
    <row r="130" s="55" customFormat="1" x14ac:dyDescent="0.25"/>
    <row r="131" s="55" customFormat="1" x14ac:dyDescent="0.25"/>
    <row r="132" s="55" customFormat="1" x14ac:dyDescent="0.25"/>
    <row r="133" s="55" customFormat="1" x14ac:dyDescent="0.25"/>
    <row r="134" s="55" customFormat="1" x14ac:dyDescent="0.25"/>
    <row r="135" s="55" customFormat="1" x14ac:dyDescent="0.25"/>
    <row r="136" s="55" customFormat="1" x14ac:dyDescent="0.25"/>
    <row r="137" s="55" customFormat="1" x14ac:dyDescent="0.25"/>
    <row r="138" s="55" customFormat="1" x14ac:dyDescent="0.25"/>
    <row r="139" s="55" customFormat="1" x14ac:dyDescent="0.25"/>
    <row r="140" s="55" customFormat="1" x14ac:dyDescent="0.25"/>
    <row r="141" s="55" customFormat="1" x14ac:dyDescent="0.25"/>
    <row r="142" s="55" customFormat="1" x14ac:dyDescent="0.25"/>
    <row r="143" s="55" customFormat="1" x14ac:dyDescent="0.25"/>
    <row r="144" s="55" customFormat="1" x14ac:dyDescent="0.25"/>
    <row r="145" s="55" customFormat="1" x14ac:dyDescent="0.25"/>
    <row r="146" s="55" customFormat="1" x14ac:dyDescent="0.25"/>
    <row r="147" s="55" customFormat="1" x14ac:dyDescent="0.25"/>
    <row r="148" s="55" customFormat="1" x14ac:dyDescent="0.25"/>
    <row r="149" s="55" customFormat="1" x14ac:dyDescent="0.25"/>
    <row r="150" s="55" customFormat="1" x14ac:dyDescent="0.25"/>
    <row r="151" s="55" customFormat="1" x14ac:dyDescent="0.25"/>
    <row r="152" s="55" customFormat="1" x14ac:dyDescent="0.25"/>
    <row r="153" s="55" customFormat="1" x14ac:dyDescent="0.25"/>
    <row r="154" s="55" customFormat="1" x14ac:dyDescent="0.25"/>
    <row r="155" s="55" customFormat="1" x14ac:dyDescent="0.25"/>
    <row r="156" s="55" customFormat="1" x14ac:dyDescent="0.25"/>
    <row r="157" s="55" customFormat="1" x14ac:dyDescent="0.25"/>
    <row r="158" s="55" customFormat="1" x14ac:dyDescent="0.25"/>
    <row r="159" s="55" customFormat="1" x14ac:dyDescent="0.25"/>
    <row r="160" s="55" customFormat="1" x14ac:dyDescent="0.25"/>
    <row r="161" s="55" customFormat="1" x14ac:dyDescent="0.25"/>
    <row r="162" s="55" customFormat="1" x14ac:dyDescent="0.25"/>
    <row r="163" s="55" customFormat="1" x14ac:dyDescent="0.25"/>
    <row r="164" s="55" customFormat="1" x14ac:dyDescent="0.25"/>
    <row r="165" s="55" customFormat="1" x14ac:dyDescent="0.25"/>
    <row r="166" s="55" customFormat="1" x14ac:dyDescent="0.25"/>
    <row r="167" s="55" customFormat="1" x14ac:dyDescent="0.25"/>
    <row r="168" s="55" customFormat="1" x14ac:dyDescent="0.25"/>
    <row r="169" s="55" customFormat="1" x14ac:dyDescent="0.25"/>
    <row r="170" s="55" customFormat="1" x14ac:dyDescent="0.25"/>
    <row r="171" s="55" customFormat="1" x14ac:dyDescent="0.25"/>
    <row r="172" s="55" customFormat="1" x14ac:dyDescent="0.25"/>
    <row r="173" s="55" customFormat="1" x14ac:dyDescent="0.25"/>
    <row r="174" s="55" customFormat="1" x14ac:dyDescent="0.25"/>
    <row r="175" s="55" customFormat="1" x14ac:dyDescent="0.25"/>
    <row r="176" s="55" customFormat="1" x14ac:dyDescent="0.25"/>
    <row r="177" s="55" customFormat="1" x14ac:dyDescent="0.25"/>
    <row r="178" s="55" customFormat="1" x14ac:dyDescent="0.25"/>
    <row r="179" s="55" customFormat="1" x14ac:dyDescent="0.25"/>
    <row r="180" s="55" customFormat="1" x14ac:dyDescent="0.25"/>
    <row r="181" s="55" customFormat="1" x14ac:dyDescent="0.25"/>
    <row r="182" s="55" customFormat="1" x14ac:dyDescent="0.25"/>
    <row r="183" s="55" customFormat="1" x14ac:dyDescent="0.25"/>
    <row r="184" s="55" customFormat="1" x14ac:dyDescent="0.25"/>
    <row r="185" s="55" customFormat="1" x14ac:dyDescent="0.25"/>
    <row r="186" s="55" customFormat="1" x14ac:dyDescent="0.25"/>
    <row r="187" s="55" customFormat="1" x14ac:dyDescent="0.25"/>
    <row r="188" s="55" customFormat="1" x14ac:dyDescent="0.25"/>
    <row r="189" s="55" customFormat="1" x14ac:dyDescent="0.25"/>
    <row r="190" s="55" customFormat="1" x14ac:dyDescent="0.25"/>
    <row r="191" s="55" customFormat="1" x14ac:dyDescent="0.25"/>
    <row r="192" s="55" customFormat="1" x14ac:dyDescent="0.25"/>
    <row r="193" s="55" customFormat="1" x14ac:dyDescent="0.25"/>
    <row r="194" s="55" customFormat="1" x14ac:dyDescent="0.25"/>
    <row r="195" s="55" customFormat="1" x14ac:dyDescent="0.25"/>
    <row r="196" s="55" customFormat="1" x14ac:dyDescent="0.25"/>
    <row r="197" s="55" customFormat="1" x14ac:dyDescent="0.25"/>
    <row r="198" s="55" customFormat="1" x14ac:dyDescent="0.25"/>
    <row r="199" s="55" customFormat="1" x14ac:dyDescent="0.25"/>
    <row r="200" s="55" customFormat="1" x14ac:dyDescent="0.25"/>
    <row r="201" s="55" customFormat="1" x14ac:dyDescent="0.25"/>
    <row r="202" s="55" customFormat="1" x14ac:dyDescent="0.25"/>
    <row r="203" s="55" customFormat="1" x14ac:dyDescent="0.25"/>
    <row r="204" s="55" customFormat="1" x14ac:dyDescent="0.25"/>
    <row r="205" s="55" customFormat="1" x14ac:dyDescent="0.25"/>
    <row r="206" s="55" customFormat="1" x14ac:dyDescent="0.25"/>
    <row r="207" s="55" customFormat="1" x14ac:dyDescent="0.25"/>
    <row r="208" s="55" customFormat="1" x14ac:dyDescent="0.25"/>
    <row r="209" s="55" customFormat="1" x14ac:dyDescent="0.25"/>
    <row r="210" s="55" customFormat="1" x14ac:dyDescent="0.25"/>
    <row r="211" s="55" customFormat="1" x14ac:dyDescent="0.25"/>
    <row r="212" s="55" customFormat="1" x14ac:dyDescent="0.25"/>
    <row r="213" s="55" customFormat="1" x14ac:dyDescent="0.25"/>
    <row r="214" s="55" customFormat="1" x14ac:dyDescent="0.25"/>
  </sheetData>
  <sheetProtection algorithmName="SHA-512" hashValue="m+snclEQRy6ittCNhlQU2p20AHftJxsdYH5fyeqMvorxahy7+pGjsLrIxF7FVbNFWKdQ/nqQavy+hqJCnEqtzA==" saltValue="7oLb/yc7aeDoOC9tjyCMJg=="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69:D69"/>
    <mergeCell ref="E69:F69"/>
    <mergeCell ref="G69:I69"/>
    <mergeCell ref="A70:K70"/>
    <mergeCell ref="E79:F79"/>
    <mergeCell ref="D77:F77"/>
    <mergeCell ref="C73:G73"/>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o equivalente que el puesto al que aplica."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17/09/2020 y el 16/09/2025 y no deben solaparse las distintas etapas." prompt="Si actualmente está como trabajador en INECO la fecha final será 16/09/2025 y no se podrán solapar etapas en las mismas fechas." sqref="B39:B52 B22:B35 B56:B69" xr:uid="{FC220232-3103-4E2D-AC7A-22462D0BEF57}">
      <formula1>44091</formula1>
      <formula2>45916</formula2>
    </dataValidation>
    <dataValidation type="date" allowBlank="1" showInputMessage="1" showErrorMessage="1" errorTitle="Fecha fuera de plazo" error="Las fechas deben estar comprendidas entre el 17/09/2020 y el 16/09/2025 y no deben solaparse las distintas etapas." prompt="La fecha inicial debe ser 17/09/2020 o posterior y no se podrán solapar etapas en las mismas fechas." sqref="A22:A35 A39:A52 A56:A69" xr:uid="{3A055FBD-70A4-46FA-9078-B31736523D0C}">
      <formula1>44091</formula1>
      <formula2>45916</formula2>
    </dataValidation>
    <dataValidation allowBlank="1" showInputMessage="1" showErrorMessage="1" prompt="Los trabajadores de INECO deben volver a indicar en Méritos 3) la experiencia referida en Méritos 2) con las 4 funciones o las etapas indicadas en méritos 1) siempre que cumplan 2 o más funciones. " sqref="A54:K54" xr:uid="{0AB5C93E-9135-402B-8067-714AD9413D8E}"/>
    <dataValidation allowBlank="1" showInputMessage="1" showErrorMessage="1" prompt="Indicar el nombre y apellidos" sqref="C73" xr:uid="{A0C08149-80B0-4038-B070-0B58275D095F}"/>
    <dataValidation allowBlank="1" showInputMessage="1" showErrorMessage="1" prompt="Indicar la ciudad en la que se firma" sqref="D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DropDown="1" showInputMessage="1" showErrorMessage="1" sqref="A10:B10" xr:uid="{D9D3CC4E-D00E-40AC-9E18-CF17A2478BA6}"/>
    <dataValidation allowBlank="1" showInputMessage="1" showErrorMessage="1" prompt="Solo se consignará la experiencia de INECO en este apartado siempre que el puesto sea el mismo que en el punto 1.6, la misma unidad organizativa o equivalente y se cumplan las 4 funciones. Las funciones se indicarán con el número 1,2,3 y 4." sqref="G39:I52" xr:uid="{94453F63-D3C5-42EF-8817-9E6E3E18618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8D73D-F5C6-4491-ADDD-1E23A64ACEB6}">
  <sheetPr>
    <pageSetUpPr fitToPage="1"/>
  </sheetPr>
  <dimension ref="A1:F116"/>
  <sheetViews>
    <sheetView showGridLines="0" zoomScale="85" zoomScaleNormal="85" zoomScaleSheetLayoutView="50" workbookViewId="0">
      <pane xSplit="1" ySplit="1" topLeftCell="B2" activePane="bottomRight" state="frozen"/>
      <selection pane="topRight" activeCell="C6" sqref="C6"/>
      <selection pane="bottomLeft" activeCell="A7" sqref="A7"/>
      <selection pane="bottomRight" activeCell="F2" sqref="F2"/>
    </sheetView>
  </sheetViews>
  <sheetFormatPr baseColWidth="10" defaultColWidth="13.6640625" defaultRowHeight="27" customHeight="1" x14ac:dyDescent="0.3"/>
  <cols>
    <col min="1" max="1" width="22.5546875" style="78" customWidth="1"/>
    <col min="2" max="2" width="45.88671875" style="74" customWidth="1"/>
    <col min="3" max="3" width="18.5546875" style="74" customWidth="1"/>
    <col min="4" max="4" width="63.88671875" style="74" customWidth="1"/>
    <col min="5" max="5" width="16.77734375" style="77" customWidth="1"/>
    <col min="6" max="6" width="73.6640625" style="75" customWidth="1"/>
    <col min="7" max="16384" width="13.6640625" style="76"/>
  </cols>
  <sheetData>
    <row r="1" spans="1:6" s="79" customFormat="1" ht="27" customHeight="1" x14ac:dyDescent="0.25">
      <c r="A1" s="66" t="s">
        <v>59</v>
      </c>
      <c r="B1" s="90" t="s">
        <v>60</v>
      </c>
      <c r="C1" s="90" t="s">
        <v>56</v>
      </c>
      <c r="D1" s="90" t="s">
        <v>57</v>
      </c>
      <c r="E1" s="90" t="s">
        <v>58</v>
      </c>
      <c r="F1" s="91" t="s">
        <v>61</v>
      </c>
    </row>
    <row r="2" spans="1:6" ht="27" customHeight="1" x14ac:dyDescent="0.3">
      <c r="A2" s="80" t="s">
        <v>122</v>
      </c>
      <c r="B2" s="81" t="s">
        <v>124</v>
      </c>
      <c r="C2" s="82" t="s">
        <v>3</v>
      </c>
      <c r="D2" s="81" t="s">
        <v>123</v>
      </c>
      <c r="E2" s="82" t="s">
        <v>8</v>
      </c>
      <c r="F2" s="83" t="s">
        <v>125</v>
      </c>
    </row>
    <row r="3" spans="1:6" ht="27" customHeight="1" x14ac:dyDescent="0.3">
      <c r="A3" s="80" t="s">
        <v>126</v>
      </c>
      <c r="B3" s="81" t="s">
        <v>124</v>
      </c>
      <c r="C3" s="82" t="s">
        <v>4</v>
      </c>
      <c r="D3" s="81" t="s">
        <v>127</v>
      </c>
      <c r="E3" s="82" t="s">
        <v>8</v>
      </c>
      <c r="F3" s="83" t="s">
        <v>128</v>
      </c>
    </row>
    <row r="4" spans="1:6" ht="27" customHeight="1" x14ac:dyDescent="0.3">
      <c r="A4" s="80" t="s">
        <v>129</v>
      </c>
      <c r="B4" s="81" t="s">
        <v>124</v>
      </c>
      <c r="C4" s="82" t="s">
        <v>6</v>
      </c>
      <c r="D4" s="81" t="s">
        <v>130</v>
      </c>
      <c r="E4" s="82" t="s">
        <v>8</v>
      </c>
      <c r="F4" s="83" t="s">
        <v>131</v>
      </c>
    </row>
    <row r="5" spans="1:6" ht="27" customHeight="1" x14ac:dyDescent="0.3">
      <c r="A5" s="80" t="s">
        <v>132</v>
      </c>
      <c r="B5" s="81" t="s">
        <v>134</v>
      </c>
      <c r="C5" s="82" t="s">
        <v>73</v>
      </c>
      <c r="D5" s="81" t="s">
        <v>133</v>
      </c>
      <c r="E5" s="82" t="s">
        <v>8</v>
      </c>
      <c r="F5" s="83" t="s">
        <v>135</v>
      </c>
    </row>
    <row r="6" spans="1:6" ht="27" customHeight="1" x14ac:dyDescent="0.3">
      <c r="A6" s="80" t="s">
        <v>136</v>
      </c>
      <c r="B6" s="81" t="s">
        <v>134</v>
      </c>
      <c r="C6" s="82" t="s">
        <v>73</v>
      </c>
      <c r="D6" s="81" t="s">
        <v>137</v>
      </c>
      <c r="E6" s="82" t="s">
        <v>63</v>
      </c>
      <c r="F6" s="83" t="s">
        <v>138</v>
      </c>
    </row>
    <row r="7" spans="1:6" ht="27" customHeight="1" x14ac:dyDescent="0.3">
      <c r="A7" s="80" t="s">
        <v>139</v>
      </c>
      <c r="B7" s="81" t="s">
        <v>134</v>
      </c>
      <c r="C7" s="82" t="s">
        <v>73</v>
      </c>
      <c r="D7" s="81" t="s">
        <v>137</v>
      </c>
      <c r="E7" s="82" t="s">
        <v>140</v>
      </c>
      <c r="F7" s="83" t="s">
        <v>138</v>
      </c>
    </row>
    <row r="8" spans="1:6" ht="27" customHeight="1" x14ac:dyDescent="0.3">
      <c r="A8" s="84" t="s">
        <v>141</v>
      </c>
      <c r="B8" s="81" t="s">
        <v>143</v>
      </c>
      <c r="C8" s="82" t="s">
        <v>73</v>
      </c>
      <c r="D8" s="81" t="s">
        <v>142</v>
      </c>
      <c r="E8" s="82" t="s">
        <v>8</v>
      </c>
      <c r="F8" s="83" t="s">
        <v>144</v>
      </c>
    </row>
    <row r="9" spans="1:6" ht="27" customHeight="1" x14ac:dyDescent="0.3">
      <c r="A9" s="80" t="s">
        <v>145</v>
      </c>
      <c r="B9" s="81" t="s">
        <v>143</v>
      </c>
      <c r="C9" s="82" t="s">
        <v>73</v>
      </c>
      <c r="D9" s="81" t="s">
        <v>146</v>
      </c>
      <c r="E9" s="82" t="s">
        <v>8</v>
      </c>
      <c r="F9" s="83" t="s">
        <v>147</v>
      </c>
    </row>
    <row r="10" spans="1:6" ht="27" customHeight="1" x14ac:dyDescent="0.3">
      <c r="A10" s="84" t="s">
        <v>148</v>
      </c>
      <c r="B10" s="85" t="s">
        <v>143</v>
      </c>
      <c r="C10" s="86" t="s">
        <v>73</v>
      </c>
      <c r="D10" s="81" t="s">
        <v>149</v>
      </c>
      <c r="E10" s="86" t="s">
        <v>8</v>
      </c>
      <c r="F10" s="87" t="s">
        <v>150</v>
      </c>
    </row>
    <row r="11" spans="1:6" ht="27" customHeight="1" x14ac:dyDescent="0.3">
      <c r="A11" s="80" t="s">
        <v>151</v>
      </c>
      <c r="B11" s="81" t="s">
        <v>64</v>
      </c>
      <c r="C11" s="82" t="s">
        <v>4</v>
      </c>
      <c r="D11" s="81" t="s">
        <v>152</v>
      </c>
      <c r="E11" s="82" t="s">
        <v>8</v>
      </c>
      <c r="F11" s="83" t="s">
        <v>153</v>
      </c>
    </row>
    <row r="12" spans="1:6" ht="27" customHeight="1" x14ac:dyDescent="0.3">
      <c r="A12" s="80" t="s">
        <v>154</v>
      </c>
      <c r="B12" s="81" t="s">
        <v>64</v>
      </c>
      <c r="C12" s="82" t="s">
        <v>45</v>
      </c>
      <c r="D12" s="81" t="s">
        <v>155</v>
      </c>
      <c r="E12" s="82" t="s">
        <v>81</v>
      </c>
      <c r="F12" s="83" t="s">
        <v>156</v>
      </c>
    </row>
    <row r="13" spans="1:6" ht="27" customHeight="1" x14ac:dyDescent="0.3">
      <c r="A13" s="84" t="s">
        <v>157</v>
      </c>
      <c r="B13" s="81" t="s">
        <v>64</v>
      </c>
      <c r="C13" s="82" t="s">
        <v>45</v>
      </c>
      <c r="D13" s="81" t="s">
        <v>158</v>
      </c>
      <c r="E13" s="82" t="s">
        <v>86</v>
      </c>
      <c r="F13" s="83" t="s">
        <v>159</v>
      </c>
    </row>
    <row r="14" spans="1:6" ht="27" customHeight="1" x14ac:dyDescent="0.3">
      <c r="A14" s="80" t="s">
        <v>160</v>
      </c>
      <c r="B14" s="81" t="s">
        <v>105</v>
      </c>
      <c r="C14" s="82" t="s">
        <v>5</v>
      </c>
      <c r="D14" s="81" t="s">
        <v>161</v>
      </c>
      <c r="E14" s="82" t="s">
        <v>8</v>
      </c>
      <c r="F14" s="83" t="s">
        <v>162</v>
      </c>
    </row>
    <row r="15" spans="1:6" ht="27" customHeight="1" x14ac:dyDescent="0.3">
      <c r="A15" s="80" t="s">
        <v>163</v>
      </c>
      <c r="B15" s="81" t="s">
        <v>66</v>
      </c>
      <c r="C15" s="82" t="s">
        <v>4</v>
      </c>
      <c r="D15" s="81" t="s">
        <v>164</v>
      </c>
      <c r="E15" s="82" t="s">
        <v>8</v>
      </c>
      <c r="F15" s="83" t="s">
        <v>165</v>
      </c>
    </row>
    <row r="16" spans="1:6" ht="27" customHeight="1" x14ac:dyDescent="0.3">
      <c r="A16" s="80" t="s">
        <v>166</v>
      </c>
      <c r="B16" s="81" t="s">
        <v>67</v>
      </c>
      <c r="C16" s="82" t="s">
        <v>4</v>
      </c>
      <c r="D16" s="81" t="s">
        <v>167</v>
      </c>
      <c r="E16" s="82" t="s">
        <v>8</v>
      </c>
      <c r="F16" s="83" t="s">
        <v>168</v>
      </c>
    </row>
    <row r="17" spans="1:6" ht="27" customHeight="1" x14ac:dyDescent="0.3">
      <c r="A17" s="80" t="s">
        <v>169</v>
      </c>
      <c r="B17" s="81" t="s">
        <v>67</v>
      </c>
      <c r="C17" s="82" t="s">
        <v>5</v>
      </c>
      <c r="D17" s="81" t="s">
        <v>170</v>
      </c>
      <c r="E17" s="82" t="s">
        <v>8</v>
      </c>
      <c r="F17" s="83" t="s">
        <v>171</v>
      </c>
    </row>
    <row r="18" spans="1:6" ht="27" customHeight="1" x14ac:dyDescent="0.3">
      <c r="A18" s="80" t="s">
        <v>172</v>
      </c>
      <c r="B18" s="81" t="s">
        <v>67</v>
      </c>
      <c r="C18" s="82" t="s">
        <v>6</v>
      </c>
      <c r="D18" s="81" t="s">
        <v>167</v>
      </c>
      <c r="E18" s="82" t="s">
        <v>8</v>
      </c>
      <c r="F18" s="88" t="s">
        <v>173</v>
      </c>
    </row>
    <row r="19" spans="1:6" ht="27" customHeight="1" x14ac:dyDescent="0.3">
      <c r="A19" s="80" t="s">
        <v>174</v>
      </c>
      <c r="B19" s="82" t="s">
        <v>176</v>
      </c>
      <c r="C19" s="82" t="s">
        <v>4</v>
      </c>
      <c r="D19" s="81" t="s">
        <v>175</v>
      </c>
      <c r="E19" s="82" t="s">
        <v>8</v>
      </c>
      <c r="F19" s="83" t="s">
        <v>177</v>
      </c>
    </row>
    <row r="20" spans="1:6" ht="27" customHeight="1" x14ac:dyDescent="0.3">
      <c r="A20" s="80" t="s">
        <v>178</v>
      </c>
      <c r="B20" s="82" t="s">
        <v>176</v>
      </c>
      <c r="C20" s="82" t="s">
        <v>4</v>
      </c>
      <c r="D20" s="81" t="s">
        <v>179</v>
      </c>
      <c r="E20" s="82" t="s">
        <v>8</v>
      </c>
      <c r="F20" s="83" t="s">
        <v>180</v>
      </c>
    </row>
    <row r="21" spans="1:6" ht="27" customHeight="1" x14ac:dyDescent="0.3">
      <c r="A21" s="80" t="s">
        <v>181</v>
      </c>
      <c r="B21" s="82" t="s">
        <v>176</v>
      </c>
      <c r="C21" s="82" t="s">
        <v>4</v>
      </c>
      <c r="D21" s="81" t="s">
        <v>182</v>
      </c>
      <c r="E21" s="82" t="s">
        <v>8</v>
      </c>
      <c r="F21" s="83" t="s">
        <v>183</v>
      </c>
    </row>
    <row r="22" spans="1:6" ht="27" customHeight="1" x14ac:dyDescent="0.3">
      <c r="A22" s="80" t="s">
        <v>184</v>
      </c>
      <c r="B22" s="82" t="s">
        <v>176</v>
      </c>
      <c r="C22" s="82" t="s">
        <v>5</v>
      </c>
      <c r="D22" s="81" t="s">
        <v>185</v>
      </c>
      <c r="E22" s="82" t="s">
        <v>8</v>
      </c>
      <c r="F22" s="83" t="s">
        <v>186</v>
      </c>
    </row>
    <row r="23" spans="1:6" ht="27" customHeight="1" x14ac:dyDescent="0.3">
      <c r="A23" s="80" t="s">
        <v>187</v>
      </c>
      <c r="B23" s="82" t="s">
        <v>176</v>
      </c>
      <c r="C23" s="82" t="s">
        <v>4</v>
      </c>
      <c r="D23" s="81" t="s">
        <v>188</v>
      </c>
      <c r="E23" s="82" t="s">
        <v>8</v>
      </c>
      <c r="F23" s="83" t="s">
        <v>189</v>
      </c>
    </row>
    <row r="24" spans="1:6" ht="27" customHeight="1" x14ac:dyDescent="0.3">
      <c r="A24" s="84" t="s">
        <v>190</v>
      </c>
      <c r="B24" s="81" t="s">
        <v>176</v>
      </c>
      <c r="C24" s="82" t="s">
        <v>73</v>
      </c>
      <c r="D24" s="81" t="s">
        <v>191</v>
      </c>
      <c r="E24" s="82" t="s">
        <v>8</v>
      </c>
      <c r="F24" s="83" t="s">
        <v>192</v>
      </c>
    </row>
    <row r="25" spans="1:6" ht="27" customHeight="1" x14ac:dyDescent="0.3">
      <c r="A25" s="80" t="s">
        <v>193</v>
      </c>
      <c r="B25" s="81" t="s">
        <v>68</v>
      </c>
      <c r="C25" s="82" t="s">
        <v>89</v>
      </c>
      <c r="D25" s="81" t="s">
        <v>194</v>
      </c>
      <c r="E25" s="82" t="s">
        <v>8</v>
      </c>
      <c r="F25" s="83" t="s">
        <v>195</v>
      </c>
    </row>
    <row r="26" spans="1:6" ht="27" customHeight="1" x14ac:dyDescent="0.3">
      <c r="A26" s="80" t="s">
        <v>196</v>
      </c>
      <c r="B26" s="81" t="s">
        <v>68</v>
      </c>
      <c r="C26" s="82" t="s">
        <v>89</v>
      </c>
      <c r="D26" s="81" t="s">
        <v>107</v>
      </c>
      <c r="E26" s="82" t="s">
        <v>8</v>
      </c>
      <c r="F26" s="83" t="s">
        <v>197</v>
      </c>
    </row>
    <row r="27" spans="1:6" ht="27" customHeight="1" x14ac:dyDescent="0.3">
      <c r="A27" s="80" t="s">
        <v>198</v>
      </c>
      <c r="B27" s="81" t="s">
        <v>68</v>
      </c>
      <c r="C27" s="82" t="s">
        <v>4</v>
      </c>
      <c r="D27" s="81" t="s">
        <v>199</v>
      </c>
      <c r="E27" s="82" t="s">
        <v>8</v>
      </c>
      <c r="F27" s="83" t="s">
        <v>200</v>
      </c>
    </row>
    <row r="28" spans="1:6" ht="27" customHeight="1" x14ac:dyDescent="0.3">
      <c r="A28" s="80" t="s">
        <v>201</v>
      </c>
      <c r="B28" s="81" t="s">
        <v>68</v>
      </c>
      <c r="C28" s="82" t="s">
        <v>4</v>
      </c>
      <c r="D28" s="81" t="s">
        <v>202</v>
      </c>
      <c r="E28" s="82" t="s">
        <v>8</v>
      </c>
      <c r="F28" s="83" t="s">
        <v>203</v>
      </c>
    </row>
    <row r="29" spans="1:6" ht="27" customHeight="1" x14ac:dyDescent="0.3">
      <c r="A29" s="80" t="s">
        <v>204</v>
      </c>
      <c r="B29" s="82" t="s">
        <v>68</v>
      </c>
      <c r="C29" s="82" t="s">
        <v>4</v>
      </c>
      <c r="D29" s="81" t="s">
        <v>106</v>
      </c>
      <c r="E29" s="82" t="s">
        <v>8</v>
      </c>
      <c r="F29" s="83" t="s">
        <v>205</v>
      </c>
    </row>
    <row r="30" spans="1:6" ht="27" customHeight="1" x14ac:dyDescent="0.3">
      <c r="A30" s="80" t="s">
        <v>206</v>
      </c>
      <c r="B30" s="81" t="s">
        <v>68</v>
      </c>
      <c r="C30" s="82" t="s">
        <v>4</v>
      </c>
      <c r="D30" s="81" t="s">
        <v>207</v>
      </c>
      <c r="E30" s="82" t="s">
        <v>8</v>
      </c>
      <c r="F30" s="83" t="s">
        <v>208</v>
      </c>
    </row>
    <row r="31" spans="1:6" ht="27" customHeight="1" x14ac:dyDescent="0.3">
      <c r="A31" s="80" t="s">
        <v>209</v>
      </c>
      <c r="B31" s="81" t="s">
        <v>68</v>
      </c>
      <c r="C31" s="82" t="s">
        <v>3</v>
      </c>
      <c r="D31" s="81" t="s">
        <v>210</v>
      </c>
      <c r="E31" s="82" t="s">
        <v>8</v>
      </c>
      <c r="F31" s="83" t="s">
        <v>211</v>
      </c>
    </row>
    <row r="32" spans="1:6" ht="27" customHeight="1" x14ac:dyDescent="0.3">
      <c r="A32" s="80" t="s">
        <v>212</v>
      </c>
      <c r="B32" s="81" t="s">
        <v>68</v>
      </c>
      <c r="C32" s="82" t="s">
        <v>4</v>
      </c>
      <c r="D32" s="81" t="s">
        <v>213</v>
      </c>
      <c r="E32" s="82" t="s">
        <v>8</v>
      </c>
      <c r="F32" s="83" t="s">
        <v>214</v>
      </c>
    </row>
    <row r="33" spans="1:6" ht="27" customHeight="1" x14ac:dyDescent="0.3">
      <c r="A33" s="80" t="s">
        <v>215</v>
      </c>
      <c r="B33" s="81" t="s">
        <v>68</v>
      </c>
      <c r="C33" s="82" t="s">
        <v>4</v>
      </c>
      <c r="D33" s="81" t="s">
        <v>213</v>
      </c>
      <c r="E33" s="82" t="s">
        <v>8</v>
      </c>
      <c r="F33" s="83" t="s">
        <v>216</v>
      </c>
    </row>
    <row r="34" spans="1:6" ht="27" customHeight="1" x14ac:dyDescent="0.3">
      <c r="A34" s="80" t="s">
        <v>217</v>
      </c>
      <c r="B34" s="81" t="s">
        <v>49</v>
      </c>
      <c r="C34" s="82" t="s">
        <v>78</v>
      </c>
      <c r="D34" s="81" t="s">
        <v>218</v>
      </c>
      <c r="E34" s="82" t="s">
        <v>8</v>
      </c>
      <c r="F34" s="83" t="s">
        <v>219</v>
      </c>
    </row>
    <row r="35" spans="1:6" ht="27" customHeight="1" x14ac:dyDescent="0.3">
      <c r="A35" s="80" t="s">
        <v>220</v>
      </c>
      <c r="B35" s="81" t="s">
        <v>49</v>
      </c>
      <c r="C35" s="82" t="s">
        <v>3</v>
      </c>
      <c r="D35" s="81" t="s">
        <v>221</v>
      </c>
      <c r="E35" s="82" t="s">
        <v>8</v>
      </c>
      <c r="F35" s="83" t="s">
        <v>222</v>
      </c>
    </row>
    <row r="36" spans="1:6" ht="27" customHeight="1" x14ac:dyDescent="0.3">
      <c r="A36" s="80" t="s">
        <v>223</v>
      </c>
      <c r="B36" s="81" t="s">
        <v>49</v>
      </c>
      <c r="C36" s="82" t="s">
        <v>5</v>
      </c>
      <c r="D36" s="81" t="s">
        <v>224</v>
      </c>
      <c r="E36" s="82" t="s">
        <v>8</v>
      </c>
      <c r="F36" s="83" t="s">
        <v>225</v>
      </c>
    </row>
    <row r="37" spans="1:6" ht="27" customHeight="1" x14ac:dyDescent="0.3">
      <c r="A37" s="80" t="s">
        <v>226</v>
      </c>
      <c r="B37" s="81" t="s">
        <v>49</v>
      </c>
      <c r="C37" s="82" t="s">
        <v>4</v>
      </c>
      <c r="D37" s="81" t="s">
        <v>227</v>
      </c>
      <c r="E37" s="82" t="s">
        <v>8</v>
      </c>
      <c r="F37" s="83" t="s">
        <v>228</v>
      </c>
    </row>
    <row r="38" spans="1:6" ht="27" customHeight="1" x14ac:dyDescent="0.3">
      <c r="A38" s="80" t="s">
        <v>229</v>
      </c>
      <c r="B38" s="81" t="s">
        <v>70</v>
      </c>
      <c r="C38" s="82" t="s">
        <v>3</v>
      </c>
      <c r="D38" s="81" t="s">
        <v>230</v>
      </c>
      <c r="E38" s="82" t="s">
        <v>8</v>
      </c>
      <c r="F38" s="83" t="s">
        <v>231</v>
      </c>
    </row>
    <row r="39" spans="1:6" ht="27" customHeight="1" x14ac:dyDescent="0.3">
      <c r="A39" s="80" t="s">
        <v>232</v>
      </c>
      <c r="B39" s="81" t="s">
        <v>70</v>
      </c>
      <c r="C39" s="82" t="s">
        <v>3</v>
      </c>
      <c r="D39" s="81" t="s">
        <v>233</v>
      </c>
      <c r="E39" s="82" t="s">
        <v>8</v>
      </c>
      <c r="F39" s="83" t="s">
        <v>234</v>
      </c>
    </row>
    <row r="40" spans="1:6" ht="27" customHeight="1" x14ac:dyDescent="0.3">
      <c r="A40" s="80" t="s">
        <v>235</v>
      </c>
      <c r="B40" s="81" t="s">
        <v>237</v>
      </c>
      <c r="C40" s="82" t="s">
        <v>5</v>
      </c>
      <c r="D40" s="81" t="s">
        <v>236</v>
      </c>
      <c r="E40" s="82" t="s">
        <v>8</v>
      </c>
      <c r="F40" s="83" t="s">
        <v>238</v>
      </c>
    </row>
    <row r="41" spans="1:6" ht="27" customHeight="1" x14ac:dyDescent="0.3">
      <c r="A41" s="80" t="s">
        <v>239</v>
      </c>
      <c r="B41" s="81" t="s">
        <v>237</v>
      </c>
      <c r="C41" s="82" t="s">
        <v>5</v>
      </c>
      <c r="D41" s="81" t="s">
        <v>236</v>
      </c>
      <c r="E41" s="82" t="s">
        <v>8</v>
      </c>
      <c r="F41" s="83" t="s">
        <v>240</v>
      </c>
    </row>
    <row r="42" spans="1:6" ht="27" customHeight="1" x14ac:dyDescent="0.3">
      <c r="A42" s="80" t="s">
        <v>241</v>
      </c>
      <c r="B42" s="82" t="s">
        <v>237</v>
      </c>
      <c r="C42" s="82" t="s">
        <v>5</v>
      </c>
      <c r="D42" s="81" t="s">
        <v>236</v>
      </c>
      <c r="E42" s="82" t="s">
        <v>8</v>
      </c>
      <c r="F42" s="83" t="s">
        <v>242</v>
      </c>
    </row>
    <row r="43" spans="1:6" ht="27" customHeight="1" x14ac:dyDescent="0.3">
      <c r="A43" s="80" t="s">
        <v>243</v>
      </c>
      <c r="B43" s="81" t="s">
        <v>237</v>
      </c>
      <c r="C43" s="82" t="s">
        <v>5</v>
      </c>
      <c r="D43" s="81" t="s">
        <v>236</v>
      </c>
      <c r="E43" s="82" t="s">
        <v>8</v>
      </c>
      <c r="F43" s="83" t="s">
        <v>244</v>
      </c>
    </row>
    <row r="44" spans="1:6" ht="27" customHeight="1" x14ac:dyDescent="0.3">
      <c r="A44" s="80" t="s">
        <v>245</v>
      </c>
      <c r="B44" s="82" t="s">
        <v>237</v>
      </c>
      <c r="C44" s="82" t="s">
        <v>5</v>
      </c>
      <c r="D44" s="81" t="s">
        <v>246</v>
      </c>
      <c r="E44" s="82" t="s">
        <v>8</v>
      </c>
      <c r="F44" s="83" t="s">
        <v>247</v>
      </c>
    </row>
    <row r="45" spans="1:6" ht="27" customHeight="1" x14ac:dyDescent="0.3">
      <c r="A45" s="84" t="s">
        <v>248</v>
      </c>
      <c r="B45" s="81" t="s">
        <v>72</v>
      </c>
      <c r="C45" s="82" t="s">
        <v>6</v>
      </c>
      <c r="D45" s="81" t="s">
        <v>249</v>
      </c>
      <c r="E45" s="82" t="s">
        <v>8</v>
      </c>
      <c r="F45" s="88" t="s">
        <v>250</v>
      </c>
    </row>
    <row r="46" spans="1:6" ht="27" customHeight="1" x14ac:dyDescent="0.3">
      <c r="A46" s="80" t="s">
        <v>251</v>
      </c>
      <c r="B46" s="81" t="s">
        <v>72</v>
      </c>
      <c r="C46" s="82" t="s">
        <v>4</v>
      </c>
      <c r="D46" s="81" t="s">
        <v>252</v>
      </c>
      <c r="E46" s="82" t="s">
        <v>63</v>
      </c>
      <c r="F46" s="83" t="s">
        <v>253</v>
      </c>
    </row>
    <row r="47" spans="1:6" ht="27" customHeight="1" x14ac:dyDescent="0.3">
      <c r="A47" s="80" t="s">
        <v>254</v>
      </c>
      <c r="B47" s="81" t="s">
        <v>72</v>
      </c>
      <c r="C47" s="82" t="s">
        <v>45</v>
      </c>
      <c r="D47" s="81" t="s">
        <v>255</v>
      </c>
      <c r="E47" s="82" t="s">
        <v>8</v>
      </c>
      <c r="F47" s="83" t="s">
        <v>256</v>
      </c>
    </row>
    <row r="48" spans="1:6" ht="27" customHeight="1" x14ac:dyDescent="0.3">
      <c r="A48" s="80" t="s">
        <v>257</v>
      </c>
      <c r="B48" s="81" t="s">
        <v>72</v>
      </c>
      <c r="C48" s="82" t="s">
        <v>6</v>
      </c>
      <c r="D48" s="81" t="s">
        <v>77</v>
      </c>
      <c r="E48" s="82" t="s">
        <v>8</v>
      </c>
      <c r="F48" s="88" t="s">
        <v>258</v>
      </c>
    </row>
    <row r="49" spans="1:6" ht="27" customHeight="1" x14ac:dyDescent="0.3">
      <c r="A49" s="80" t="s">
        <v>259</v>
      </c>
      <c r="B49" s="82" t="s">
        <v>74</v>
      </c>
      <c r="C49" s="82" t="s">
        <v>4</v>
      </c>
      <c r="D49" s="81" t="s">
        <v>260</v>
      </c>
      <c r="E49" s="82" t="s">
        <v>8</v>
      </c>
      <c r="F49" s="83" t="s">
        <v>261</v>
      </c>
    </row>
    <row r="50" spans="1:6" ht="27" customHeight="1" x14ac:dyDescent="0.3">
      <c r="A50" s="80" t="s">
        <v>262</v>
      </c>
      <c r="B50" s="82" t="s">
        <v>74</v>
      </c>
      <c r="C50" s="82" t="s">
        <v>5</v>
      </c>
      <c r="D50" s="81" t="s">
        <v>263</v>
      </c>
      <c r="E50" s="82" t="s">
        <v>8</v>
      </c>
      <c r="F50" s="83" t="s">
        <v>264</v>
      </c>
    </row>
    <row r="51" spans="1:6" ht="27" customHeight="1" x14ac:dyDescent="0.3">
      <c r="A51" s="80" t="s">
        <v>265</v>
      </c>
      <c r="B51" s="81" t="s">
        <v>74</v>
      </c>
      <c r="C51" s="82" t="s">
        <v>4</v>
      </c>
      <c r="D51" s="81" t="s">
        <v>263</v>
      </c>
      <c r="E51" s="82" t="s">
        <v>8</v>
      </c>
      <c r="F51" s="83" t="s">
        <v>266</v>
      </c>
    </row>
    <row r="52" spans="1:6" ht="27" customHeight="1" x14ac:dyDescent="0.3">
      <c r="A52" s="80" t="s">
        <v>267</v>
      </c>
      <c r="B52" s="81" t="s">
        <v>74</v>
      </c>
      <c r="C52" s="82" t="s">
        <v>4</v>
      </c>
      <c r="D52" s="81" t="s">
        <v>268</v>
      </c>
      <c r="E52" s="82" t="s">
        <v>63</v>
      </c>
      <c r="F52" s="83" t="s">
        <v>269</v>
      </c>
    </row>
    <row r="53" spans="1:6" ht="27" customHeight="1" x14ac:dyDescent="0.3">
      <c r="A53" s="80" t="s">
        <v>270</v>
      </c>
      <c r="B53" s="81" t="s">
        <v>74</v>
      </c>
      <c r="C53" s="82" t="s">
        <v>45</v>
      </c>
      <c r="D53" s="81" t="s">
        <v>75</v>
      </c>
      <c r="E53" s="82" t="s">
        <v>65</v>
      </c>
      <c r="F53" s="83" t="s">
        <v>271</v>
      </c>
    </row>
    <row r="54" spans="1:6" ht="27" customHeight="1" x14ac:dyDescent="0.3">
      <c r="A54" s="84" t="s">
        <v>272</v>
      </c>
      <c r="B54" s="81" t="s">
        <v>74</v>
      </c>
      <c r="C54" s="82" t="s">
        <v>73</v>
      </c>
      <c r="D54" s="81" t="s">
        <v>75</v>
      </c>
      <c r="E54" s="82" t="s">
        <v>273</v>
      </c>
      <c r="F54" s="83" t="s">
        <v>274</v>
      </c>
    </row>
    <row r="55" spans="1:6" ht="27" customHeight="1" x14ac:dyDescent="0.3">
      <c r="A55" s="80" t="s">
        <v>275</v>
      </c>
      <c r="B55" s="81" t="s">
        <v>74</v>
      </c>
      <c r="C55" s="82" t="s">
        <v>45</v>
      </c>
      <c r="D55" s="81" t="s">
        <v>75</v>
      </c>
      <c r="E55" s="82" t="s">
        <v>90</v>
      </c>
      <c r="F55" s="83" t="s">
        <v>271</v>
      </c>
    </row>
    <row r="56" spans="1:6" ht="27" customHeight="1" x14ac:dyDescent="0.3">
      <c r="A56" s="80" t="s">
        <v>276</v>
      </c>
      <c r="B56" s="81" t="s">
        <v>74</v>
      </c>
      <c r="C56" s="82" t="s">
        <v>73</v>
      </c>
      <c r="D56" s="81" t="s">
        <v>75</v>
      </c>
      <c r="E56" s="82" t="s">
        <v>277</v>
      </c>
      <c r="F56" s="83" t="s">
        <v>278</v>
      </c>
    </row>
    <row r="57" spans="1:6" ht="27" customHeight="1" x14ac:dyDescent="0.3">
      <c r="A57" s="84" t="s">
        <v>279</v>
      </c>
      <c r="B57" s="82" t="s">
        <v>74</v>
      </c>
      <c r="C57" s="82" t="s">
        <v>73</v>
      </c>
      <c r="D57" s="81" t="s">
        <v>75</v>
      </c>
      <c r="E57" s="82" t="s">
        <v>65</v>
      </c>
      <c r="F57" s="83" t="s">
        <v>280</v>
      </c>
    </row>
    <row r="58" spans="1:6" ht="27" customHeight="1" x14ac:dyDescent="0.3">
      <c r="A58" s="80" t="s">
        <v>281</v>
      </c>
      <c r="B58" s="81" t="s">
        <v>76</v>
      </c>
      <c r="C58" s="82" t="s">
        <v>5</v>
      </c>
      <c r="D58" s="81" t="s">
        <v>77</v>
      </c>
      <c r="E58" s="82" t="s">
        <v>63</v>
      </c>
      <c r="F58" s="83" t="s">
        <v>282</v>
      </c>
    </row>
    <row r="59" spans="1:6" ht="27" customHeight="1" x14ac:dyDescent="0.3">
      <c r="A59" s="80" t="s">
        <v>283</v>
      </c>
      <c r="B59" s="81" t="s">
        <v>76</v>
      </c>
      <c r="C59" s="82" t="s">
        <v>6</v>
      </c>
      <c r="D59" s="81" t="s">
        <v>284</v>
      </c>
      <c r="E59" s="82" t="s">
        <v>86</v>
      </c>
      <c r="F59" s="88" t="s">
        <v>285</v>
      </c>
    </row>
    <row r="60" spans="1:6" ht="27" customHeight="1" x14ac:dyDescent="0.3">
      <c r="A60" s="80" t="s">
        <v>286</v>
      </c>
      <c r="B60" s="81" t="s">
        <v>76</v>
      </c>
      <c r="C60" s="82" t="s">
        <v>73</v>
      </c>
      <c r="D60" s="81" t="s">
        <v>91</v>
      </c>
      <c r="E60" s="82" t="s">
        <v>65</v>
      </c>
      <c r="F60" s="83" t="s">
        <v>287</v>
      </c>
    </row>
    <row r="61" spans="1:6" ht="27" customHeight="1" x14ac:dyDescent="0.3">
      <c r="A61" s="80" t="s">
        <v>288</v>
      </c>
      <c r="B61" s="81" t="s">
        <v>80</v>
      </c>
      <c r="C61" s="82" t="s">
        <v>3</v>
      </c>
      <c r="D61" s="81" t="s">
        <v>289</v>
      </c>
      <c r="E61" s="82" t="s">
        <v>113</v>
      </c>
      <c r="F61" s="83" t="s">
        <v>290</v>
      </c>
    </row>
    <row r="62" spans="1:6" ht="27" customHeight="1" x14ac:dyDescent="0.3">
      <c r="A62" s="84" t="s">
        <v>291</v>
      </c>
      <c r="B62" s="81" t="s">
        <v>80</v>
      </c>
      <c r="C62" s="82" t="s">
        <v>4</v>
      </c>
      <c r="D62" s="81" t="s">
        <v>92</v>
      </c>
      <c r="E62" s="82" t="s">
        <v>63</v>
      </c>
      <c r="F62" s="83" t="s">
        <v>292</v>
      </c>
    </row>
    <row r="63" spans="1:6" ht="27" customHeight="1" x14ac:dyDescent="0.3">
      <c r="A63" s="84" t="s">
        <v>293</v>
      </c>
      <c r="B63" s="81" t="s">
        <v>80</v>
      </c>
      <c r="C63" s="82" t="s">
        <v>73</v>
      </c>
      <c r="D63" s="81" t="s">
        <v>294</v>
      </c>
      <c r="E63" s="82" t="s">
        <v>93</v>
      </c>
      <c r="F63" s="83" t="s">
        <v>295</v>
      </c>
    </row>
    <row r="64" spans="1:6" ht="27" customHeight="1" x14ac:dyDescent="0.3">
      <c r="A64" s="80" t="s">
        <v>296</v>
      </c>
      <c r="B64" s="81" t="s">
        <v>80</v>
      </c>
      <c r="C64" s="82" t="s">
        <v>5</v>
      </c>
      <c r="D64" s="81" t="s">
        <v>92</v>
      </c>
      <c r="E64" s="82" t="s">
        <v>81</v>
      </c>
      <c r="F64" s="83" t="s">
        <v>297</v>
      </c>
    </row>
    <row r="65" spans="1:6" ht="27" customHeight="1" x14ac:dyDescent="0.3">
      <c r="A65" s="84" t="s">
        <v>298</v>
      </c>
      <c r="B65" s="81" t="s">
        <v>80</v>
      </c>
      <c r="C65" s="82" t="s">
        <v>4</v>
      </c>
      <c r="D65" s="81" t="s">
        <v>92</v>
      </c>
      <c r="E65" s="82" t="s">
        <v>65</v>
      </c>
      <c r="F65" s="83" t="s">
        <v>292</v>
      </c>
    </row>
    <row r="66" spans="1:6" ht="27" customHeight="1" x14ac:dyDescent="0.3">
      <c r="A66" s="84" t="s">
        <v>299</v>
      </c>
      <c r="B66" s="81" t="s">
        <v>80</v>
      </c>
      <c r="C66" s="82" t="s">
        <v>4</v>
      </c>
      <c r="D66" s="81" t="s">
        <v>92</v>
      </c>
      <c r="E66" s="82" t="s">
        <v>65</v>
      </c>
      <c r="F66" s="83" t="s">
        <v>292</v>
      </c>
    </row>
    <row r="67" spans="1:6" ht="27" customHeight="1" x14ac:dyDescent="0.3">
      <c r="A67" s="80" t="s">
        <v>300</v>
      </c>
      <c r="B67" s="81" t="s">
        <v>82</v>
      </c>
      <c r="C67" s="82" t="s">
        <v>6</v>
      </c>
      <c r="D67" s="81" t="s">
        <v>301</v>
      </c>
      <c r="E67" s="82" t="s">
        <v>8</v>
      </c>
      <c r="F67" s="88" t="s">
        <v>302</v>
      </c>
    </row>
    <row r="68" spans="1:6" ht="27" customHeight="1" x14ac:dyDescent="0.3">
      <c r="A68" s="80" t="s">
        <v>303</v>
      </c>
      <c r="B68" s="81" t="s">
        <v>82</v>
      </c>
      <c r="C68" s="82" t="s">
        <v>73</v>
      </c>
      <c r="D68" s="81" t="s">
        <v>304</v>
      </c>
      <c r="E68" s="82" t="s">
        <v>63</v>
      </c>
      <c r="F68" s="83" t="s">
        <v>305</v>
      </c>
    </row>
    <row r="69" spans="1:6" ht="27" customHeight="1" x14ac:dyDescent="0.3">
      <c r="A69" s="80" t="s">
        <v>306</v>
      </c>
      <c r="B69" s="81" t="s">
        <v>94</v>
      </c>
      <c r="C69" s="82" t="s">
        <v>4</v>
      </c>
      <c r="D69" s="81" t="s">
        <v>307</v>
      </c>
      <c r="E69" s="82" t="s">
        <v>69</v>
      </c>
      <c r="F69" s="88" t="s">
        <v>308</v>
      </c>
    </row>
    <row r="70" spans="1:6" ht="27" customHeight="1" x14ac:dyDescent="0.3">
      <c r="A70" s="80" t="s">
        <v>309</v>
      </c>
      <c r="B70" s="81" t="s">
        <v>101</v>
      </c>
      <c r="C70" s="82" t="s">
        <v>3</v>
      </c>
      <c r="D70" s="81" t="s">
        <v>310</v>
      </c>
      <c r="E70" s="82" t="s">
        <v>103</v>
      </c>
      <c r="F70" s="83" t="s">
        <v>311</v>
      </c>
    </row>
    <row r="71" spans="1:6" ht="27" customHeight="1" x14ac:dyDescent="0.3">
      <c r="A71" s="80" t="s">
        <v>312</v>
      </c>
      <c r="B71" s="81" t="s">
        <v>101</v>
      </c>
      <c r="C71" s="82" t="s">
        <v>3</v>
      </c>
      <c r="D71" s="81" t="s">
        <v>313</v>
      </c>
      <c r="E71" s="82" t="s">
        <v>8</v>
      </c>
      <c r="F71" s="83" t="s">
        <v>314</v>
      </c>
    </row>
    <row r="72" spans="1:6" ht="27" customHeight="1" x14ac:dyDescent="0.3">
      <c r="A72" s="80" t="s">
        <v>315</v>
      </c>
      <c r="B72" s="81" t="s">
        <v>101</v>
      </c>
      <c r="C72" s="82" t="s">
        <v>4</v>
      </c>
      <c r="D72" s="81" t="s">
        <v>313</v>
      </c>
      <c r="E72" s="82" t="s">
        <v>316</v>
      </c>
      <c r="F72" s="88" t="s">
        <v>317</v>
      </c>
    </row>
    <row r="73" spans="1:6" ht="27" customHeight="1" x14ac:dyDescent="0.3">
      <c r="A73" s="80" t="s">
        <v>318</v>
      </c>
      <c r="B73" s="81" t="s">
        <v>101</v>
      </c>
      <c r="C73" s="82" t="s">
        <v>3</v>
      </c>
      <c r="D73" s="81" t="s">
        <v>319</v>
      </c>
      <c r="E73" s="82" t="s">
        <v>320</v>
      </c>
      <c r="F73" s="83" t="s">
        <v>321</v>
      </c>
    </row>
    <row r="74" spans="1:6" ht="27" customHeight="1" x14ac:dyDescent="0.3">
      <c r="A74" s="80" t="s">
        <v>322</v>
      </c>
      <c r="B74" s="81" t="s">
        <v>101</v>
      </c>
      <c r="C74" s="82" t="s">
        <v>3</v>
      </c>
      <c r="D74" s="81" t="s">
        <v>112</v>
      </c>
      <c r="E74" s="82" t="s">
        <v>62</v>
      </c>
      <c r="F74" s="87" t="s">
        <v>323</v>
      </c>
    </row>
    <row r="75" spans="1:6" ht="27" customHeight="1" x14ac:dyDescent="0.3">
      <c r="A75" s="80" t="s">
        <v>324</v>
      </c>
      <c r="B75" s="81" t="s">
        <v>101</v>
      </c>
      <c r="C75" s="82" t="s">
        <v>5</v>
      </c>
      <c r="D75" s="81" t="s">
        <v>112</v>
      </c>
      <c r="E75" s="82" t="s">
        <v>325</v>
      </c>
      <c r="F75" s="83" t="s">
        <v>326</v>
      </c>
    </row>
    <row r="76" spans="1:6" ht="27" customHeight="1" x14ac:dyDescent="0.3">
      <c r="A76" s="80" t="s">
        <v>327</v>
      </c>
      <c r="B76" s="81" t="s">
        <v>101</v>
      </c>
      <c r="C76" s="82" t="s">
        <v>4</v>
      </c>
      <c r="D76" s="81" t="s">
        <v>328</v>
      </c>
      <c r="E76" s="82" t="s">
        <v>329</v>
      </c>
      <c r="F76" s="83" t="s">
        <v>330</v>
      </c>
    </row>
    <row r="77" spans="1:6" ht="27" customHeight="1" x14ac:dyDescent="0.3">
      <c r="A77" s="80" t="s">
        <v>331</v>
      </c>
      <c r="B77" s="81" t="s">
        <v>101</v>
      </c>
      <c r="C77" s="82" t="s">
        <v>4</v>
      </c>
      <c r="D77" s="85" t="s">
        <v>112</v>
      </c>
      <c r="E77" s="82" t="s">
        <v>316</v>
      </c>
      <c r="F77" s="83" t="s">
        <v>332</v>
      </c>
    </row>
    <row r="78" spans="1:6" ht="27" customHeight="1" x14ac:dyDescent="0.3">
      <c r="A78" s="80" t="s">
        <v>333</v>
      </c>
      <c r="B78" s="81" t="s">
        <v>101</v>
      </c>
      <c r="C78" s="82" t="s">
        <v>4</v>
      </c>
      <c r="D78" s="89" t="s">
        <v>313</v>
      </c>
      <c r="E78" s="82" t="s">
        <v>316</v>
      </c>
      <c r="F78" s="83" t="s">
        <v>334</v>
      </c>
    </row>
    <row r="79" spans="1:6" ht="27" customHeight="1" x14ac:dyDescent="0.3">
      <c r="A79" s="80" t="s">
        <v>335</v>
      </c>
      <c r="B79" s="81" t="s">
        <v>110</v>
      </c>
      <c r="C79" s="82" t="s">
        <v>5</v>
      </c>
      <c r="D79" s="81" t="s">
        <v>336</v>
      </c>
      <c r="E79" s="82" t="s">
        <v>8</v>
      </c>
      <c r="F79" s="83" t="s">
        <v>337</v>
      </c>
    </row>
    <row r="80" spans="1:6" ht="27" customHeight="1" x14ac:dyDescent="0.3">
      <c r="A80" s="80" t="s">
        <v>338</v>
      </c>
      <c r="B80" s="81" t="s">
        <v>110</v>
      </c>
      <c r="C80" s="82" t="s">
        <v>5</v>
      </c>
      <c r="D80" s="81" t="s">
        <v>339</v>
      </c>
      <c r="E80" s="82" t="s">
        <v>8</v>
      </c>
      <c r="F80" s="83" t="s">
        <v>340</v>
      </c>
    </row>
    <row r="81" spans="1:6" ht="27" customHeight="1" x14ac:dyDescent="0.3">
      <c r="A81" s="84" t="s">
        <v>341</v>
      </c>
      <c r="B81" s="81" t="s">
        <v>108</v>
      </c>
      <c r="C81" s="82" t="s">
        <v>4</v>
      </c>
      <c r="D81" s="81" t="s">
        <v>342</v>
      </c>
      <c r="E81" s="82" t="s">
        <v>63</v>
      </c>
      <c r="F81" s="83"/>
    </row>
    <row r="82" spans="1:6" ht="27" customHeight="1" x14ac:dyDescent="0.3">
      <c r="A82" s="80" t="s">
        <v>343</v>
      </c>
      <c r="B82" s="81" t="s">
        <v>108</v>
      </c>
      <c r="C82" s="82" t="s">
        <v>4</v>
      </c>
      <c r="D82" s="81" t="s">
        <v>344</v>
      </c>
      <c r="E82" s="82" t="s">
        <v>71</v>
      </c>
      <c r="F82" s="83" t="s">
        <v>345</v>
      </c>
    </row>
    <row r="83" spans="1:6" ht="27" customHeight="1" x14ac:dyDescent="0.3">
      <c r="A83" s="80" t="s">
        <v>346</v>
      </c>
      <c r="B83" s="81" t="s">
        <v>108</v>
      </c>
      <c r="C83" s="82" t="s">
        <v>4</v>
      </c>
      <c r="D83" s="81" t="s">
        <v>347</v>
      </c>
      <c r="E83" s="82" t="s">
        <v>104</v>
      </c>
      <c r="F83" s="83" t="s">
        <v>348</v>
      </c>
    </row>
    <row r="84" spans="1:6" ht="27" customHeight="1" x14ac:dyDescent="0.3">
      <c r="A84" s="80" t="s">
        <v>349</v>
      </c>
      <c r="B84" s="81" t="s">
        <v>95</v>
      </c>
      <c r="C84" s="82" t="s">
        <v>4</v>
      </c>
      <c r="D84" s="81" t="s">
        <v>350</v>
      </c>
      <c r="E84" s="82" t="s">
        <v>8</v>
      </c>
      <c r="F84" s="83" t="s">
        <v>351</v>
      </c>
    </row>
    <row r="85" spans="1:6" ht="27" customHeight="1" x14ac:dyDescent="0.3">
      <c r="A85" s="80" t="s">
        <v>352</v>
      </c>
      <c r="B85" s="81" t="s">
        <v>95</v>
      </c>
      <c r="C85" s="82" t="s">
        <v>3</v>
      </c>
      <c r="D85" s="81" t="s">
        <v>353</v>
      </c>
      <c r="E85" s="82" t="s">
        <v>8</v>
      </c>
      <c r="F85" s="83" t="s">
        <v>354</v>
      </c>
    </row>
    <row r="86" spans="1:6" ht="27" customHeight="1" x14ac:dyDescent="0.3">
      <c r="A86" s="80" t="s">
        <v>355</v>
      </c>
      <c r="B86" s="81" t="s">
        <v>83</v>
      </c>
      <c r="C86" s="81" t="s">
        <v>4</v>
      </c>
      <c r="D86" s="81" t="s">
        <v>356</v>
      </c>
      <c r="E86" s="82" t="s">
        <v>8</v>
      </c>
      <c r="F86" s="83" t="s">
        <v>357</v>
      </c>
    </row>
    <row r="87" spans="1:6" ht="27" customHeight="1" x14ac:dyDescent="0.3">
      <c r="A87" s="80" t="s">
        <v>358</v>
      </c>
      <c r="B87" s="82" t="s">
        <v>83</v>
      </c>
      <c r="C87" s="82" t="s">
        <v>4</v>
      </c>
      <c r="D87" s="81" t="s">
        <v>359</v>
      </c>
      <c r="E87" s="82" t="s">
        <v>8</v>
      </c>
      <c r="F87" s="83" t="s">
        <v>360</v>
      </c>
    </row>
    <row r="88" spans="1:6" ht="27" customHeight="1" x14ac:dyDescent="0.3">
      <c r="A88" s="80" t="s">
        <v>361</v>
      </c>
      <c r="B88" s="81" t="s">
        <v>83</v>
      </c>
      <c r="C88" s="82" t="s">
        <v>5</v>
      </c>
      <c r="D88" s="81" t="s">
        <v>356</v>
      </c>
      <c r="E88" s="82" t="s">
        <v>8</v>
      </c>
      <c r="F88" s="88" t="s">
        <v>362</v>
      </c>
    </row>
    <row r="89" spans="1:6" ht="27" customHeight="1" x14ac:dyDescent="0.3">
      <c r="A89" s="80" t="s">
        <v>363</v>
      </c>
      <c r="B89" s="81" t="s">
        <v>109</v>
      </c>
      <c r="C89" s="82" t="s">
        <v>6</v>
      </c>
      <c r="D89" s="81" t="s">
        <v>364</v>
      </c>
      <c r="E89" s="82" t="s">
        <v>8</v>
      </c>
      <c r="F89" s="83" t="s">
        <v>365</v>
      </c>
    </row>
    <row r="90" spans="1:6" ht="27" customHeight="1" x14ac:dyDescent="0.3">
      <c r="A90" s="80" t="s">
        <v>366</v>
      </c>
      <c r="B90" s="81" t="s">
        <v>111</v>
      </c>
      <c r="C90" s="82" t="s">
        <v>6</v>
      </c>
      <c r="D90" s="81" t="s">
        <v>367</v>
      </c>
      <c r="E90" s="82" t="s">
        <v>8</v>
      </c>
      <c r="F90" s="87" t="s">
        <v>368</v>
      </c>
    </row>
    <row r="91" spans="1:6" ht="27" customHeight="1" x14ac:dyDescent="0.3">
      <c r="A91" s="80" t="s">
        <v>369</v>
      </c>
      <c r="B91" s="81" t="s">
        <v>111</v>
      </c>
      <c r="C91" s="82" t="s">
        <v>6</v>
      </c>
      <c r="D91" s="81" t="s">
        <v>367</v>
      </c>
      <c r="E91" s="82" t="s">
        <v>8</v>
      </c>
      <c r="F91" s="87" t="s">
        <v>370</v>
      </c>
    </row>
    <row r="92" spans="1:6" ht="27" customHeight="1" x14ac:dyDescent="0.3">
      <c r="A92" s="80" t="s">
        <v>371</v>
      </c>
      <c r="B92" s="81" t="s">
        <v>84</v>
      </c>
      <c r="C92" s="82" t="s">
        <v>6</v>
      </c>
      <c r="D92" s="81" t="s">
        <v>98</v>
      </c>
      <c r="E92" s="82" t="s">
        <v>8</v>
      </c>
      <c r="F92" s="87" t="s">
        <v>372</v>
      </c>
    </row>
    <row r="93" spans="1:6" ht="27" customHeight="1" x14ac:dyDescent="0.3">
      <c r="A93" s="80" t="s">
        <v>373</v>
      </c>
      <c r="B93" s="81" t="s">
        <v>84</v>
      </c>
      <c r="C93" s="82" t="s">
        <v>6</v>
      </c>
      <c r="D93" s="81" t="s">
        <v>374</v>
      </c>
      <c r="E93" s="82" t="s">
        <v>8</v>
      </c>
      <c r="F93" s="87" t="s">
        <v>375</v>
      </c>
    </row>
    <row r="94" spans="1:6" ht="27" customHeight="1" x14ac:dyDescent="0.3">
      <c r="A94" s="80" t="s">
        <v>376</v>
      </c>
      <c r="B94" s="81" t="s">
        <v>84</v>
      </c>
      <c r="C94" s="82" t="s">
        <v>5</v>
      </c>
      <c r="D94" s="81" t="s">
        <v>377</v>
      </c>
      <c r="E94" s="82" t="s">
        <v>8</v>
      </c>
      <c r="F94" s="83"/>
    </row>
    <row r="95" spans="1:6" ht="27" customHeight="1" x14ac:dyDescent="0.3">
      <c r="A95" s="80" t="s">
        <v>378</v>
      </c>
      <c r="B95" s="81" t="s">
        <v>96</v>
      </c>
      <c r="C95" s="82" t="s">
        <v>5</v>
      </c>
      <c r="D95" s="81" t="s">
        <v>379</v>
      </c>
      <c r="E95" s="82" t="s">
        <v>8</v>
      </c>
      <c r="F95" s="83" t="s">
        <v>380</v>
      </c>
    </row>
    <row r="96" spans="1:6" ht="27" customHeight="1" x14ac:dyDescent="0.3">
      <c r="A96" s="80" t="s">
        <v>381</v>
      </c>
      <c r="B96" s="82" t="s">
        <v>96</v>
      </c>
      <c r="C96" s="82" t="s">
        <v>45</v>
      </c>
      <c r="D96" s="81" t="s">
        <v>114</v>
      </c>
      <c r="E96" s="82" t="s">
        <v>382</v>
      </c>
      <c r="F96" s="83" t="s">
        <v>383</v>
      </c>
    </row>
    <row r="97" spans="1:6" ht="27" customHeight="1" x14ac:dyDescent="0.3">
      <c r="A97" s="80" t="s">
        <v>384</v>
      </c>
      <c r="B97" s="82" t="s">
        <v>96</v>
      </c>
      <c r="C97" s="82" t="s">
        <v>6</v>
      </c>
      <c r="D97" s="81" t="s">
        <v>385</v>
      </c>
      <c r="E97" s="82" t="s">
        <v>90</v>
      </c>
      <c r="F97" s="83" t="s">
        <v>386</v>
      </c>
    </row>
    <row r="98" spans="1:6" ht="27" customHeight="1" x14ac:dyDescent="0.3">
      <c r="A98" s="80" t="s">
        <v>387</v>
      </c>
      <c r="B98" s="82" t="s">
        <v>85</v>
      </c>
      <c r="C98" s="82" t="s">
        <v>4</v>
      </c>
      <c r="D98" s="81" t="s">
        <v>99</v>
      </c>
      <c r="E98" s="82" t="s">
        <v>63</v>
      </c>
      <c r="F98" s="83" t="s">
        <v>388</v>
      </c>
    </row>
    <row r="99" spans="1:6" ht="27" customHeight="1" x14ac:dyDescent="0.3">
      <c r="A99" s="80" t="s">
        <v>389</v>
      </c>
      <c r="B99" s="82" t="s">
        <v>85</v>
      </c>
      <c r="C99" s="82" t="s">
        <v>4</v>
      </c>
      <c r="D99" s="81" t="s">
        <v>99</v>
      </c>
      <c r="E99" s="82" t="s">
        <v>63</v>
      </c>
      <c r="F99" s="83" t="s">
        <v>390</v>
      </c>
    </row>
    <row r="100" spans="1:6" ht="27" customHeight="1" x14ac:dyDescent="0.3">
      <c r="A100" s="80" t="s">
        <v>391</v>
      </c>
      <c r="B100" s="81" t="s">
        <v>85</v>
      </c>
      <c r="C100" s="82" t="s">
        <v>6</v>
      </c>
      <c r="D100" s="81" t="s">
        <v>392</v>
      </c>
      <c r="E100" s="82" t="s">
        <v>62</v>
      </c>
      <c r="F100" s="83" t="s">
        <v>393</v>
      </c>
    </row>
    <row r="101" spans="1:6" ht="27" customHeight="1" x14ac:dyDescent="0.3">
      <c r="A101" s="80" t="s">
        <v>394</v>
      </c>
      <c r="B101" s="81" t="s">
        <v>85</v>
      </c>
      <c r="C101" s="82" t="s">
        <v>3</v>
      </c>
      <c r="D101" s="81" t="s">
        <v>395</v>
      </c>
      <c r="E101" s="82" t="s">
        <v>8</v>
      </c>
      <c r="F101" s="83" t="s">
        <v>396</v>
      </c>
    </row>
    <row r="102" spans="1:6" ht="27" customHeight="1" x14ac:dyDescent="0.3">
      <c r="A102" s="80" t="s">
        <v>397</v>
      </c>
      <c r="B102" s="81" t="s">
        <v>97</v>
      </c>
      <c r="C102" s="82" t="s">
        <v>5</v>
      </c>
      <c r="D102" s="81" t="s">
        <v>398</v>
      </c>
      <c r="E102" s="82" t="s">
        <v>8</v>
      </c>
      <c r="F102" s="83" t="s">
        <v>399</v>
      </c>
    </row>
    <row r="103" spans="1:6" ht="27" customHeight="1" x14ac:dyDescent="0.3">
      <c r="A103" s="80" t="s">
        <v>400</v>
      </c>
      <c r="B103" s="81" t="s">
        <v>97</v>
      </c>
      <c r="C103" s="82" t="s">
        <v>5</v>
      </c>
      <c r="D103" s="81" t="s">
        <v>100</v>
      </c>
      <c r="E103" s="82" t="s">
        <v>62</v>
      </c>
      <c r="F103" s="83" t="s">
        <v>401</v>
      </c>
    </row>
    <row r="104" spans="1:6" ht="27" customHeight="1" x14ac:dyDescent="0.3">
      <c r="A104" s="80" t="s">
        <v>402</v>
      </c>
      <c r="B104" s="81" t="s">
        <v>97</v>
      </c>
      <c r="C104" s="82" t="s">
        <v>78</v>
      </c>
      <c r="D104" s="81" t="s">
        <v>403</v>
      </c>
      <c r="E104" s="82" t="s">
        <v>404</v>
      </c>
      <c r="F104" s="88" t="s">
        <v>405</v>
      </c>
    </row>
    <row r="105" spans="1:6" ht="27" customHeight="1" x14ac:dyDescent="0.3">
      <c r="A105" s="84" t="s">
        <v>406</v>
      </c>
      <c r="B105" s="81" t="s">
        <v>115</v>
      </c>
      <c r="C105" s="82" t="s">
        <v>45</v>
      </c>
      <c r="D105" s="81" t="s">
        <v>407</v>
      </c>
      <c r="E105" s="82" t="s">
        <v>79</v>
      </c>
      <c r="F105" s="88" t="s">
        <v>408</v>
      </c>
    </row>
    <row r="106" spans="1:6" ht="27" customHeight="1" x14ac:dyDescent="0.3">
      <c r="A106" s="84" t="s">
        <v>409</v>
      </c>
      <c r="B106" s="81" t="s">
        <v>115</v>
      </c>
      <c r="C106" s="82" t="s">
        <v>45</v>
      </c>
      <c r="D106" s="81" t="s">
        <v>407</v>
      </c>
      <c r="E106" s="82" t="s">
        <v>8</v>
      </c>
      <c r="F106" s="88" t="s">
        <v>410</v>
      </c>
    </row>
    <row r="107" spans="1:6" ht="27" customHeight="1" x14ac:dyDescent="0.3">
      <c r="A107" s="84" t="s">
        <v>411</v>
      </c>
      <c r="B107" s="81" t="s">
        <v>115</v>
      </c>
      <c r="C107" s="82" t="s">
        <v>45</v>
      </c>
      <c r="D107" s="81" t="s">
        <v>412</v>
      </c>
      <c r="E107" s="82" t="s">
        <v>382</v>
      </c>
      <c r="F107" s="88" t="s">
        <v>413</v>
      </c>
    </row>
    <row r="108" spans="1:6" ht="27" customHeight="1" x14ac:dyDescent="0.3">
      <c r="A108" s="84" t="s">
        <v>414</v>
      </c>
      <c r="B108" s="81" t="s">
        <v>115</v>
      </c>
      <c r="C108" s="82" t="s">
        <v>73</v>
      </c>
      <c r="D108" s="81" t="s">
        <v>412</v>
      </c>
      <c r="E108" s="82" t="s">
        <v>86</v>
      </c>
      <c r="F108" s="88" t="s">
        <v>415</v>
      </c>
    </row>
    <row r="109" spans="1:6" ht="27" customHeight="1" x14ac:dyDescent="0.3">
      <c r="A109" s="80" t="s">
        <v>416</v>
      </c>
      <c r="B109" s="81" t="s">
        <v>116</v>
      </c>
      <c r="C109" s="82" t="s">
        <v>73</v>
      </c>
      <c r="D109" s="81" t="s">
        <v>417</v>
      </c>
      <c r="E109" s="82" t="s">
        <v>86</v>
      </c>
      <c r="F109" s="83" t="s">
        <v>418</v>
      </c>
    </row>
    <row r="110" spans="1:6" ht="27" customHeight="1" x14ac:dyDescent="0.3">
      <c r="A110" s="80" t="s">
        <v>419</v>
      </c>
      <c r="B110" s="81" t="s">
        <v>116</v>
      </c>
      <c r="C110" s="82" t="s">
        <v>45</v>
      </c>
      <c r="D110" s="81" t="s">
        <v>117</v>
      </c>
      <c r="E110" s="82" t="s">
        <v>63</v>
      </c>
      <c r="F110" s="88" t="s">
        <v>420</v>
      </c>
    </row>
    <row r="111" spans="1:6" ht="27" customHeight="1" x14ac:dyDescent="0.3">
      <c r="A111" s="84" t="s">
        <v>421</v>
      </c>
      <c r="B111" s="81" t="s">
        <v>116</v>
      </c>
      <c r="C111" s="82" t="s">
        <v>73</v>
      </c>
      <c r="D111" s="81" t="s">
        <v>417</v>
      </c>
      <c r="E111" s="82" t="s">
        <v>140</v>
      </c>
      <c r="F111" s="88" t="s">
        <v>422</v>
      </c>
    </row>
    <row r="112" spans="1:6" ht="27" customHeight="1" x14ac:dyDescent="0.3">
      <c r="A112" s="80" t="s">
        <v>423</v>
      </c>
      <c r="B112" s="81" t="s">
        <v>116</v>
      </c>
      <c r="C112" s="82" t="s">
        <v>5</v>
      </c>
      <c r="D112" s="81" t="s">
        <v>424</v>
      </c>
      <c r="E112" s="82" t="s">
        <v>71</v>
      </c>
      <c r="F112" s="83" t="s">
        <v>425</v>
      </c>
    </row>
    <row r="113" spans="1:6" ht="27" customHeight="1" x14ac:dyDescent="0.3">
      <c r="A113" s="80" t="s">
        <v>426</v>
      </c>
      <c r="B113" s="81" t="s">
        <v>46</v>
      </c>
      <c r="C113" s="82" t="s">
        <v>78</v>
      </c>
      <c r="D113" s="81" t="s">
        <v>427</v>
      </c>
      <c r="E113" s="82" t="s">
        <v>8</v>
      </c>
      <c r="F113" s="88" t="s">
        <v>428</v>
      </c>
    </row>
    <row r="114" spans="1:6" ht="27" customHeight="1" x14ac:dyDescent="0.3">
      <c r="A114" s="80" t="s">
        <v>429</v>
      </c>
      <c r="B114" s="81" t="s">
        <v>102</v>
      </c>
      <c r="C114" s="82" t="s">
        <v>4</v>
      </c>
      <c r="D114" s="81" t="s">
        <v>430</v>
      </c>
      <c r="E114" s="82" t="s">
        <v>8</v>
      </c>
      <c r="F114" s="83" t="s">
        <v>431</v>
      </c>
    </row>
    <row r="115" spans="1:6" ht="27" customHeight="1" x14ac:dyDescent="0.3">
      <c r="A115" s="84" t="s">
        <v>432</v>
      </c>
      <c r="B115" s="81" t="s">
        <v>119</v>
      </c>
      <c r="C115" s="82" t="s">
        <v>5</v>
      </c>
      <c r="D115" s="81" t="s">
        <v>118</v>
      </c>
      <c r="E115" s="82" t="s">
        <v>8</v>
      </c>
      <c r="F115" s="83" t="s">
        <v>433</v>
      </c>
    </row>
    <row r="116" spans="1:6" ht="27" customHeight="1" x14ac:dyDescent="0.3">
      <c r="A116" s="80" t="s">
        <v>434</v>
      </c>
      <c r="B116" s="81" t="s">
        <v>436</v>
      </c>
      <c r="C116" s="82" t="s">
        <v>3</v>
      </c>
      <c r="D116" s="81" t="s">
        <v>435</v>
      </c>
      <c r="E116" s="82" t="s">
        <v>8</v>
      </c>
      <c r="F116" s="88" t="s">
        <v>437</v>
      </c>
    </row>
  </sheetData>
  <sheetProtection formatCells="0" formatColumns="0" autoFilter="0"/>
  <autoFilter ref="A1:F116" xr:uid="{C949C6A0-34B2-4B33-BA8A-28586E73B3F9}"/>
  <conditionalFormatting sqref="A1">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24"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2" t="s">
        <v>41</v>
      </c>
    </row>
    <row r="2" spans="1:1" x14ac:dyDescent="0.25">
      <c r="A2" s="52" t="s">
        <v>42</v>
      </c>
    </row>
    <row r="5" spans="1:1" x14ac:dyDescent="0.25">
      <c r="A5"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Listado Puestos Repesca (REQ)</vt:lpstr>
      <vt:lpstr>Hoja1</vt:lpstr>
      <vt:lpstr>'Declaración responsable'!Área_de_impresión</vt:lpstr>
      <vt:lpstr>'Listado Puestos Repesca (REQ)'!Área_de_impresión</vt:lpstr>
      <vt:lpstr>listado</vt:lpstr>
      <vt:lpstr>'Listado Puestos Repesca (REQ)'!Títulos_a_imprimir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2025-09-05T09:21:50Z</dcterms:modified>
</cp:coreProperties>
</file>